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ПодготовкаЗиме2020\"/>
    </mc:Choice>
  </mc:AlternateContent>
  <bookViews>
    <workbookView xWindow="0" yWindow="0" windowWidth="20400" windowHeight="8340"/>
  </bookViews>
  <sheets>
    <sheet name="ф1 Сводн.финплан" sheetId="4" r:id="rId1"/>
    <sheet name="ф2 ПланКПРТепло" sheetId="7" r:id="rId2"/>
    <sheet name="ПланКПРВода" sheetId="9" r:id="rId3"/>
    <sheet name="ПланКПРЖилфонд" sheetId="10" r:id="rId4"/>
    <sheet name="ф3 Осн.фонды" sheetId="1" r:id="rId5"/>
    <sheet name="ф3.1 Источн.тепл" sheetId="8" r:id="rId6"/>
    <sheet name="ф4 Потр в топливе" sheetId="6" r:id="rId7"/>
  </sheets>
  <calcPr calcId="162913"/>
</workbook>
</file>

<file path=xl/calcChain.xml><?xml version="1.0" encoding="utf-8"?>
<calcChain xmlns="http://schemas.openxmlformats.org/spreadsheetml/2006/main">
  <c r="L19" i="10" l="1"/>
  <c r="L20" i="10"/>
  <c r="B11" i="4" l="1"/>
  <c r="B10" i="4"/>
  <c r="M10" i="4" s="1"/>
  <c r="M21" i="7"/>
  <c r="J21" i="7"/>
  <c r="I21" i="7"/>
  <c r="H21" i="7"/>
  <c r="G21" i="7"/>
  <c r="F21" i="7"/>
  <c r="K21" i="7"/>
  <c r="L20" i="7"/>
  <c r="L19" i="7"/>
  <c r="L18" i="7"/>
  <c r="L17" i="7"/>
  <c r="G16" i="6"/>
  <c r="I16" i="6"/>
  <c r="I13" i="4"/>
  <c r="I14" i="4" s="1"/>
  <c r="I12" i="4"/>
  <c r="F13" i="4"/>
  <c r="F12" i="4"/>
  <c r="L12" i="4" s="1"/>
  <c r="G13" i="4"/>
  <c r="E17" i="8"/>
  <c r="D17" i="8"/>
  <c r="L16" i="8"/>
  <c r="L15" i="8"/>
  <c r="L14" i="8"/>
  <c r="L13" i="8"/>
  <c r="L17" i="8" s="1"/>
  <c r="S17" i="8"/>
  <c r="R17" i="8"/>
  <c r="Q17" i="8"/>
  <c r="P17" i="8"/>
  <c r="O17" i="8"/>
  <c r="N17" i="8"/>
  <c r="M17" i="8"/>
  <c r="K17" i="8"/>
  <c r="T17" i="8"/>
  <c r="K16" i="6"/>
  <c r="J16" i="6"/>
  <c r="H16" i="6"/>
  <c r="F16" i="6"/>
  <c r="E16" i="6"/>
  <c r="D16" i="6"/>
  <c r="C16" i="6"/>
  <c r="B16" i="6"/>
  <c r="N14" i="4"/>
  <c r="E14" i="4"/>
  <c r="D14" i="4"/>
  <c r="C14" i="4"/>
  <c r="K14" i="4"/>
  <c r="J14" i="4"/>
  <c r="H14" i="4"/>
  <c r="M22" i="10"/>
  <c r="K22" i="10"/>
  <c r="J22" i="10"/>
  <c r="I22" i="10"/>
  <c r="H22" i="10"/>
  <c r="G22" i="10"/>
  <c r="F22" i="10"/>
  <c r="L21" i="10"/>
  <c r="L22" i="10"/>
  <c r="M23" i="9"/>
  <c r="M22" i="9"/>
  <c r="M21" i="9"/>
  <c r="M20" i="9"/>
  <c r="M24" i="9" s="1"/>
  <c r="M19" i="9"/>
  <c r="M18" i="9"/>
  <c r="M17" i="9"/>
  <c r="L23" i="9"/>
  <c r="L22" i="9"/>
  <c r="L21" i="9"/>
  <c r="L20" i="9"/>
  <c r="L19" i="9"/>
  <c r="L18" i="9"/>
  <c r="L17" i="9"/>
  <c r="K24" i="9"/>
  <c r="J24" i="9"/>
  <c r="I24" i="9"/>
  <c r="F24" i="9"/>
  <c r="L24" i="9"/>
  <c r="L10" i="4"/>
  <c r="L11" i="4"/>
  <c r="M11" i="4"/>
  <c r="L21" i="7" l="1"/>
  <c r="L13" i="4"/>
  <c r="G12" i="4"/>
  <c r="G14" i="4" s="1"/>
  <c r="F14" i="4"/>
  <c r="B14" i="4"/>
  <c r="L14" i="4"/>
  <c r="M12" i="4"/>
  <c r="M14" i="4" s="1"/>
</calcChain>
</file>

<file path=xl/sharedStrings.xml><?xml version="1.0" encoding="utf-8"?>
<sst xmlns="http://schemas.openxmlformats.org/spreadsheetml/2006/main" count="361" uniqueCount="195">
  <si>
    <t>Объекты ЖКХ</t>
  </si>
  <si>
    <t>Единица измерения</t>
  </si>
  <si>
    <t>ПЕРЕЧЕНЬ</t>
  </si>
  <si>
    <t>1. Котельные всего:</t>
  </si>
  <si>
    <t>шт.</t>
  </si>
  <si>
    <t>Гкал/час</t>
  </si>
  <si>
    <t>2. Котлы всего:</t>
  </si>
  <si>
    <t>4. Тепловые сети в 2-х тубном исполнении</t>
  </si>
  <si>
    <t>5. Трансформаторные подстанции</t>
  </si>
  <si>
    <t>6. Электросети всего:</t>
  </si>
  <si>
    <t>в т.ч. ВЛЭП-0,4 Кв</t>
  </si>
  <si>
    <t>в т.ч. ВЛЭП-6,0 Кв</t>
  </si>
  <si>
    <t>в т.ч. ВЛЭП-10 Кв</t>
  </si>
  <si>
    <t>в т.ч. КЛЭП-6,0 Кв</t>
  </si>
  <si>
    <t>в т.ч. КЛЭП-0,4 Кв</t>
  </si>
  <si>
    <t>в т.ч. КЛЭП-10 Кв</t>
  </si>
  <si>
    <t>9. Водонапорные башни</t>
  </si>
  <si>
    <t>10. Водопроводные сети всего:</t>
  </si>
  <si>
    <t>в т.ч. стальных труб</t>
  </si>
  <si>
    <t>в т.ч. чугунных труб</t>
  </si>
  <si>
    <t>в т.ч. пластмассовых труб</t>
  </si>
  <si>
    <t>км</t>
  </si>
  <si>
    <t>12.Канализационные сети</t>
  </si>
  <si>
    <t>13. КНС</t>
  </si>
  <si>
    <t>15. Спецавтотранспорт</t>
  </si>
  <si>
    <t>км.</t>
  </si>
  <si>
    <t>3. Центральные тепловые пункты</t>
  </si>
  <si>
    <t>8. Водозаборные скважины</t>
  </si>
  <si>
    <t xml:space="preserve">км </t>
  </si>
  <si>
    <t xml:space="preserve">                                     общая площадь</t>
  </si>
  <si>
    <t>тыс.м2</t>
  </si>
  <si>
    <t>производительность</t>
  </si>
  <si>
    <t>м3/сут.</t>
  </si>
  <si>
    <t>установленная мощность всего:</t>
  </si>
  <si>
    <t>в т.ч. на угле</t>
  </si>
  <si>
    <t>установленная мощность:</t>
  </si>
  <si>
    <t>в т.ч. на жидком топливе</t>
  </si>
  <si>
    <t>в т.ч. на газе</t>
  </si>
  <si>
    <t>в т.ч. на электроэнергии</t>
  </si>
  <si>
    <t>в т.ч. на дровах</t>
  </si>
  <si>
    <t>в том числе:</t>
  </si>
  <si>
    <t>"- муниципальный</t>
  </si>
  <si>
    <t>"- частный</t>
  </si>
  <si>
    <t>"- ведомственный</t>
  </si>
  <si>
    <t xml:space="preserve">14. Жилищный фонд </t>
  </si>
  <si>
    <t>Сводный финансовый план</t>
  </si>
  <si>
    <t>Наименование отраслей ЖКХ</t>
  </si>
  <si>
    <t>Областной бюджет</t>
  </si>
  <si>
    <t>Бюджет МО</t>
  </si>
  <si>
    <t>1.Теплоэнергетическое хозяйство</t>
  </si>
  <si>
    <t>2.Водопроводно-канализационное хозяйство</t>
  </si>
  <si>
    <t>ИТОГО:</t>
  </si>
  <si>
    <t>4. Жилищный фонд</t>
  </si>
  <si>
    <t>3.Электроэнергетическое хозяйство</t>
  </si>
  <si>
    <t>Средства предприятий ЖКХ</t>
  </si>
  <si>
    <t>Всего</t>
  </si>
  <si>
    <r>
      <t xml:space="preserve">Иные привлеченные средства </t>
    </r>
    <r>
      <rPr>
        <b/>
        <sz val="12"/>
        <rFont val="Times New Roman"/>
        <family val="1"/>
      </rPr>
      <t>***</t>
    </r>
  </si>
  <si>
    <r>
      <t xml:space="preserve">*** </t>
    </r>
    <r>
      <rPr>
        <sz val="10"/>
        <rFont val="Times New Roman"/>
        <family val="1"/>
      </rPr>
      <t>Указать источник финансирования</t>
    </r>
  </si>
  <si>
    <t>Перечень</t>
  </si>
  <si>
    <t>Социальная сфера</t>
  </si>
  <si>
    <t>Здравоохранение</t>
  </si>
  <si>
    <t>Образование</t>
  </si>
  <si>
    <t>Соцобеспечение</t>
  </si>
  <si>
    <t>Профтехобразование</t>
  </si>
  <si>
    <t>Культура</t>
  </si>
  <si>
    <t>ПЛАН</t>
  </si>
  <si>
    <t>Топливно-энергетические ресурсы (по видам)</t>
  </si>
  <si>
    <t>уголь, тонн</t>
  </si>
  <si>
    <t>газ, тыс. м3</t>
  </si>
  <si>
    <t>дрова, м3</t>
  </si>
  <si>
    <t>дизтопливо, тонн</t>
  </si>
  <si>
    <t>ИТОГО :</t>
  </si>
  <si>
    <t>1. Теплоснабжение</t>
  </si>
  <si>
    <t>2. Электроснабжение</t>
  </si>
  <si>
    <t>В том числе по отраслям:</t>
  </si>
  <si>
    <t>Населённый пункт, название объекта</t>
  </si>
  <si>
    <t>Стоимость работ, тыс. руб.</t>
  </si>
  <si>
    <t>Принадлеж-ность</t>
  </si>
  <si>
    <t>Наличие ПСД (указать № экспертного заключения)</t>
  </si>
  <si>
    <t>Обл. бюджет</t>
  </si>
  <si>
    <t xml:space="preserve">Средства предприятий </t>
  </si>
  <si>
    <t>Иные источники (указть)</t>
  </si>
  <si>
    <t>Дефицит финансовых средств, тыс. руб.</t>
  </si>
  <si>
    <t>Источники финансирования, в том числе</t>
  </si>
  <si>
    <t>Всего, тыс. руб.</t>
  </si>
  <si>
    <t>Характеристика объекта (с указанием мощности, производительности, протяженности и т.п.)</t>
  </si>
  <si>
    <t>Состав ремонтных работ</t>
  </si>
  <si>
    <r>
      <t xml:space="preserve">отраслей жилищно-коммунального хозяйства по </t>
    </r>
    <r>
      <rPr>
        <u/>
        <sz val="10"/>
        <rFont val="Times New Roman"/>
        <family val="1"/>
      </rPr>
      <t>(муниципальное образование)</t>
    </r>
  </si>
  <si>
    <t>Форма № 1</t>
  </si>
  <si>
    <r>
      <t xml:space="preserve">* </t>
    </r>
    <r>
      <rPr>
        <sz val="10"/>
        <rFont val="Times New Roman"/>
        <family val="1"/>
      </rPr>
      <t>Указать источник финансирования</t>
    </r>
  </si>
  <si>
    <r>
      <t xml:space="preserve">Федеральный бюджет </t>
    </r>
    <r>
      <rPr>
        <b/>
        <sz val="12"/>
        <rFont val="Times New Roman"/>
        <family val="1"/>
      </rPr>
      <t>*</t>
    </r>
  </si>
  <si>
    <r>
      <t xml:space="preserve">** </t>
    </r>
    <r>
      <rPr>
        <sz val="10"/>
        <rFont val="Times New Roman"/>
        <family val="1"/>
      </rPr>
      <t>Указать название целевой программы</t>
    </r>
  </si>
  <si>
    <r>
      <t>Целевые программы</t>
    </r>
    <r>
      <rPr>
        <b/>
        <sz val="14"/>
        <rFont val="Times New Roman"/>
        <family val="1"/>
      </rPr>
      <t xml:space="preserve"> **</t>
    </r>
  </si>
  <si>
    <t>в том числе арендные платежи</t>
  </si>
  <si>
    <t>Форма № 2</t>
  </si>
  <si>
    <t>Местный бюджет</t>
  </si>
  <si>
    <t>Форма № 3</t>
  </si>
  <si>
    <t>Федер. бюджет</t>
  </si>
  <si>
    <t>Форма № 4</t>
  </si>
  <si>
    <t>нефть (мазут), тонн</t>
  </si>
  <si>
    <t>На проведение ремонтных работ</t>
  </si>
  <si>
    <t>На приобретение топлива</t>
  </si>
  <si>
    <t>Источники финансирования (тыс. рублей)</t>
  </si>
  <si>
    <t xml:space="preserve">Затраты на проведение ремонтных работ </t>
  </si>
  <si>
    <t>Затраты на приобрете-ние топлива</t>
  </si>
  <si>
    <t>Необходимо на проведение ремонтных работ, всего (тыс. рублей)</t>
  </si>
  <si>
    <t>Всего по всем источникам финансиро-вания на проведение ремонтных работ ****</t>
  </si>
  <si>
    <t>Дефицит финансовых средств на проведение ремонтных работ, (тыс. рублей) *****</t>
  </si>
  <si>
    <t>Затраты на приобретение топлива, всего  (тыс. рублей) ******</t>
  </si>
  <si>
    <t>***** Ст.13 = Ст.2 - Ст.12</t>
  </si>
  <si>
    <t>****** Ст.14 = Ст.8 + Ст.10</t>
  </si>
  <si>
    <t>Примечание: пункты 7 и 11 заполнить пообъектно.</t>
  </si>
  <si>
    <t>Ресурсоснабжающая организация, источники тепло- и электроснабжения ЖКХ и социальной сферы муниципального образования</t>
  </si>
  <si>
    <t>Адрес размещения</t>
  </si>
  <si>
    <t>Потребители тепловой энергии, единиц</t>
  </si>
  <si>
    <t>из федерального бюджета</t>
  </si>
  <si>
    <t>из областного бюджета</t>
  </si>
  <si>
    <t>Бюджетофинан-сируемые</t>
  </si>
  <si>
    <t>Форма № 3.1</t>
  </si>
  <si>
    <t>Наименование объекта</t>
  </si>
  <si>
    <t>Характеристика объекта</t>
  </si>
  <si>
    <t>Установленная мощность, МВт  / Гкал/час</t>
  </si>
  <si>
    <t>Присоединенная мощность к котельной  МВт/ Гкал/час</t>
  </si>
  <si>
    <t>Вид топлива</t>
  </si>
  <si>
    <t>ИТОГО</t>
  </si>
  <si>
    <t xml:space="preserve">Примечание: </t>
  </si>
  <si>
    <t>Количество и марка котлов</t>
  </si>
  <si>
    <t>Год ввода в эксплуатацию</t>
  </si>
  <si>
    <t>Наличие и тип установки по умягчению воды (ХВП)</t>
  </si>
  <si>
    <t>Наличие резервного электроснабжения</t>
  </si>
  <si>
    <t>Наличие резервного топливного хозяйства</t>
  </si>
  <si>
    <t>Общая протяженность тепловых сетей от теплоисточника до потребителей, м</t>
  </si>
  <si>
    <r>
      <t xml:space="preserve">* </t>
    </r>
    <r>
      <rPr>
        <b/>
        <sz val="12"/>
        <rFont val="Times New Roman"/>
        <family val="1"/>
        <charset val="204"/>
      </rPr>
      <t>По дизельным электростанциям расход дизтоплива за календарный год</t>
    </r>
  </si>
  <si>
    <t>3. Водоснабжение и водоотведение</t>
  </si>
  <si>
    <t>есть</t>
  </si>
  <si>
    <t>с.Нарга, котельная "Больничная"</t>
  </si>
  <si>
    <t>нет</t>
  </si>
  <si>
    <t>по Наргинское сельское поселение (муниципальное образование)</t>
  </si>
  <si>
    <t>Котельная "Поселковая"</t>
  </si>
  <si>
    <t>Котельная "Школьная"</t>
  </si>
  <si>
    <t>Котельная "Больничная"</t>
  </si>
  <si>
    <t>В графах 7 - 9 указать тип и марку оборудования</t>
  </si>
  <si>
    <t>с.Нарга, ул.К.Маркса, 38А</t>
  </si>
  <si>
    <t>с.Нарга, пер.Пионерский, 2</t>
  </si>
  <si>
    <t>с.Нарга, ул.К.Маркса, 40А</t>
  </si>
  <si>
    <t>1986-2001</t>
  </si>
  <si>
    <t>КВА, 1шт, НР-18, 2шт</t>
  </si>
  <si>
    <t>Wisman 1шт.</t>
  </si>
  <si>
    <t>НР-18, 2шт.</t>
  </si>
  <si>
    <t>газ, уголь</t>
  </si>
  <si>
    <t>уголь</t>
  </si>
  <si>
    <t>Фактически использовано в отопительном сезоне               2018-2019 гг. *</t>
  </si>
  <si>
    <t>Планируемый объем на отопительный сезон                        2019-2020 гг. *</t>
  </si>
  <si>
    <t>ООО "С-К Молчаново"</t>
  </si>
  <si>
    <t>Иные источники</t>
  </si>
  <si>
    <t>**** Ст.11 = Ст.3 + Ст.4 + Ст.5 + Ст.6 + Ст.9</t>
  </si>
  <si>
    <t>муници   пальная собствен    ность</t>
  </si>
  <si>
    <t>муници   спальная собствен    ность</t>
  </si>
  <si>
    <t>Принад   лежность</t>
  </si>
  <si>
    <t>Характе     ристика объекта (с указанием мощности, производительности, протяженности и т.п.)</t>
  </si>
  <si>
    <t>Состав ремонт   ных работ</t>
  </si>
  <si>
    <t>Стои  мость работ, тыс. руб.</t>
  </si>
  <si>
    <t xml:space="preserve"> </t>
  </si>
  <si>
    <t>с.Нарга,  водозаборная станция  ул.Молодёжная № 16/2</t>
  </si>
  <si>
    <t>Электро насос верхней подачи воды 5квт 2 шт.</t>
  </si>
  <si>
    <t>замена</t>
  </si>
  <si>
    <r>
      <t xml:space="preserve">мероприятий по подготовке объектов ЖКХ </t>
    </r>
    <r>
      <rPr>
        <u/>
        <sz val="11"/>
        <rFont val="Times New Roman"/>
        <family val="1"/>
      </rPr>
      <t xml:space="preserve">(муниципальное образование) </t>
    </r>
    <r>
      <rPr>
        <sz val="11"/>
        <rFont val="Times New Roman"/>
        <family val="1"/>
      </rPr>
      <t>к работе в зимний период 2020-2021 гг.</t>
    </r>
  </si>
  <si>
    <t>основных объектов ЖКХ на 01.01.2020.</t>
  </si>
  <si>
    <t>подготовки к работе в зимний период 2020-2021 годов</t>
  </si>
  <si>
    <t xml:space="preserve"> сква жина  №22/90, с.Сарафановка, ул.Совхозная, 47а</t>
  </si>
  <si>
    <t>сква жина №8/89, с.Сарафановка, ул.Школьная, 40а</t>
  </si>
  <si>
    <t>Вихревой самовсасывающий насос WELLMIX  TPS-80</t>
  </si>
  <si>
    <t>Замена</t>
  </si>
  <si>
    <t>с.Нарга, котельная "Поселковая"</t>
  </si>
  <si>
    <t>Насосы маркиMVIL-16/Е3-400-50-2 на циркуляцию, в количестве 2-х штук</t>
  </si>
  <si>
    <t>Ремонт котла</t>
  </si>
  <si>
    <t>Насос маркиMVIL-16/Е3-400-50-2 на циркуляцию</t>
  </si>
  <si>
    <t xml:space="preserve"> запорная арматура в колодцах</t>
  </si>
  <si>
    <t>с.Нарга,  водозаборная станция  ул.Молодёжная № 16/1</t>
  </si>
  <si>
    <t>муници пальная собствен ность</t>
  </si>
  <si>
    <t>Котёл водогрейный     КВА  0,5 Мвт</t>
  </si>
  <si>
    <t>Глава Наргинского сельского поселения</t>
  </si>
  <si>
    <t>Пономарев М.Т.</t>
  </si>
  <si>
    <r>
      <t xml:space="preserve">мероприятий по подготовке объектов ЖКХ </t>
    </r>
    <r>
      <rPr>
        <b/>
        <u/>
        <sz val="11"/>
        <rFont val="Times New Roman"/>
        <family val="1"/>
        <charset val="204"/>
      </rPr>
      <t xml:space="preserve">(муниципальное образование) </t>
    </r>
    <r>
      <rPr>
        <b/>
        <sz val="11"/>
        <rFont val="Times New Roman"/>
        <family val="1"/>
        <charset val="204"/>
      </rPr>
      <t>к работе в зимний период 2020-2021 гг.</t>
    </r>
  </si>
  <si>
    <t>Всего по муници пальному образованию</t>
  </si>
  <si>
    <t>В т.ч. объекты муници пальной       собственности</t>
  </si>
  <si>
    <t>Глава Наргинского сельского поселения  _________________   Пономарев М.Т.</t>
  </si>
  <si>
    <t>7. Водопроводные очистные сооружения (пообъектно)</t>
  </si>
  <si>
    <t>11. Канализационные очистные сооружения (пообъектно)</t>
  </si>
  <si>
    <r>
      <t xml:space="preserve">источников теплоснабжения всех видов собственности </t>
    </r>
    <r>
      <rPr>
        <b/>
        <u/>
        <sz val="10"/>
        <rFont val="Times New Roman"/>
        <family val="1"/>
        <charset val="204"/>
      </rPr>
      <t>муниципальное образование Наргинское сельское поселение</t>
    </r>
    <r>
      <rPr>
        <b/>
        <sz val="10"/>
        <rFont val="Times New Roman"/>
        <family val="1"/>
        <charset val="204"/>
      </rPr>
      <t xml:space="preserve"> по состоянию на 01.01.2020.</t>
    </r>
  </si>
  <si>
    <t>Глава Наргинского сельского поселения  ____________________________  Пономарев М.Т.</t>
  </si>
  <si>
    <r>
      <t xml:space="preserve">потребности в топливно-энергетических ресурсах </t>
    </r>
    <r>
      <rPr>
        <b/>
        <u/>
        <sz val="11"/>
        <rFont val="Times New Roman"/>
        <family val="1"/>
        <charset val="204"/>
      </rPr>
      <t xml:space="preserve">(Наргинское сельское поселение) </t>
    </r>
    <r>
      <rPr>
        <b/>
        <sz val="11"/>
        <rFont val="Times New Roman"/>
        <family val="1"/>
        <charset val="204"/>
      </rPr>
      <t>на отопительный период 2020 - 2021 гг.</t>
    </r>
  </si>
  <si>
    <t>Исп. Майков Ю.Н.</t>
  </si>
  <si>
    <t>32-2-14</t>
  </si>
  <si>
    <t>Исп. Майков Ю.Н.                            32 2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</si>
</sst>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name val="Times New Roman"/>
      <family val="1"/>
    </font>
    <font>
      <sz val="14"/>
      <name val="Times New Roman"/>
      <family val="1"/>
      <charset val="204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horizontal="right" vertical="top" wrapText="1"/>
    </xf>
    <xf numFmtId="0" fontId="1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" fontId="1" fillId="0" borderId="0" xfId="2" applyNumberFormat="1"/>
    <xf numFmtId="4" fontId="1" fillId="0" borderId="0" xfId="2" applyNumberFormat="1" applyAlignment="1">
      <alignment horizontal="center" vertical="center" wrapText="1"/>
    </xf>
    <xf numFmtId="4" fontId="1" fillId="0" borderId="1" xfId="2" applyNumberFormat="1" applyBorder="1" applyAlignment="1">
      <alignment horizontal="left" vertical="center" wrapText="1"/>
    </xf>
    <xf numFmtId="4" fontId="3" fillId="0" borderId="0" xfId="2" applyNumberFormat="1" applyFont="1"/>
    <xf numFmtId="0" fontId="1" fillId="0" borderId="0" xfId="4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1" fillId="0" borderId="0" xfId="4" applyNumberFormat="1" applyAlignment="1">
      <alignment horizontal="center" vertical="center"/>
    </xf>
    <xf numFmtId="0" fontId="1" fillId="0" borderId="0" xfId="4"/>
    <xf numFmtId="0" fontId="1" fillId="0" borderId="0" xfId="4" applyAlignment="1">
      <alignment horizontal="center"/>
    </xf>
    <xf numFmtId="0" fontId="1" fillId="0" borderId="0" xfId="3"/>
    <xf numFmtId="0" fontId="10" fillId="0" borderId="0" xfId="3" applyFont="1"/>
    <xf numFmtId="0" fontId="1" fillId="0" borderId="0" xfId="3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4" fontId="2" fillId="0" borderId="0" xfId="2" applyNumberFormat="1" applyFont="1"/>
    <xf numFmtId="0" fontId="13" fillId="0" borderId="0" xfId="0" applyFont="1"/>
    <xf numFmtId="0" fontId="3" fillId="0" borderId="0" xfId="4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4" applyFont="1" applyAlignment="1">
      <alignment horizontal="left" vertical="center" wrapText="1"/>
    </xf>
    <xf numFmtId="1" fontId="8" fillId="0" borderId="1" xfId="4" applyNumberFormat="1" applyFont="1" applyBorder="1" applyAlignment="1">
      <alignment horizontal="center" vertical="center" wrapText="1"/>
    </xf>
    <xf numFmtId="0" fontId="14" fillId="0" borderId="0" xfId="4" applyFont="1"/>
    <xf numFmtId="0" fontId="3" fillId="0" borderId="0" xfId="4" applyFont="1" applyAlignment="1">
      <alignment vertical="center" wrapText="1"/>
    </xf>
    <xf numFmtId="4" fontId="7" fillId="0" borderId="1" xfId="2" applyNumberFormat="1" applyFont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textRotation="90" wrapText="1"/>
    </xf>
    <xf numFmtId="4" fontId="17" fillId="0" borderId="1" xfId="2" applyNumberFormat="1" applyFont="1" applyBorder="1" applyAlignment="1">
      <alignment horizontal="left" vertical="center" wrapText="1"/>
    </xf>
    <xf numFmtId="4" fontId="17" fillId="0" borderId="0" xfId="2" applyNumberFormat="1" applyFont="1"/>
    <xf numFmtId="4" fontId="1" fillId="0" borderId="14" xfId="2" applyNumberFormat="1" applyBorder="1"/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left" vertical="center" wrapText="1"/>
    </xf>
    <xf numFmtId="4" fontId="13" fillId="0" borderId="14" xfId="2" applyNumberFormat="1" applyFont="1" applyBorder="1"/>
    <xf numFmtId="0" fontId="20" fillId="0" borderId="1" xfId="4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/>
    </xf>
    <xf numFmtId="2" fontId="19" fillId="0" borderId="1" xfId="3" applyNumberFormat="1" applyFont="1" applyBorder="1" applyAlignment="1">
      <alignment horizontal="center" vertical="center"/>
    </xf>
    <xf numFmtId="4" fontId="19" fillId="0" borderId="1" xfId="3" applyNumberFormat="1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21" fillId="0" borderId="0" xfId="0" applyFont="1"/>
    <xf numFmtId="4" fontId="1" fillId="0" borderId="0" xfId="2" applyNumberFormat="1" applyAlignment="1"/>
    <xf numFmtId="0" fontId="1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24" fillId="0" borderId="0" xfId="0" applyFont="1"/>
    <xf numFmtId="0" fontId="15" fillId="0" borderId="1" xfId="0" applyFont="1" applyBorder="1" applyAlignment="1">
      <alignment horizontal="center"/>
    </xf>
    <xf numFmtId="0" fontId="19" fillId="0" borderId="1" xfId="4" applyFont="1" applyBorder="1" applyAlignment="1">
      <alignment horizontal="center" vertical="center" wrapText="1"/>
    </xf>
    <xf numFmtId="2" fontId="19" fillId="0" borderId="1" xfId="4" applyNumberFormat="1" applyFont="1" applyBorder="1" applyAlignment="1">
      <alignment horizontal="center" vertical="center" wrapText="1"/>
    </xf>
    <xf numFmtId="2" fontId="19" fillId="0" borderId="1" xfId="4" applyNumberFormat="1" applyFont="1" applyBorder="1" applyAlignment="1" applyProtection="1">
      <alignment horizontal="center" vertical="center" wrapText="1"/>
    </xf>
    <xf numFmtId="0" fontId="13" fillId="0" borderId="0" xfId="4" applyNumberFormat="1" applyFont="1" applyBorder="1" applyAlignment="1">
      <alignment horizontal="center" vertical="center"/>
    </xf>
    <xf numFmtId="0" fontId="13" fillId="0" borderId="0" xfId="4" applyNumberFormat="1" applyFont="1" applyAlignment="1">
      <alignment horizontal="center" vertical="center"/>
    </xf>
    <xf numFmtId="0" fontId="15" fillId="0" borderId="1" xfId="4" applyFont="1" applyBorder="1" applyAlignment="1">
      <alignment horizontal="center" vertical="center" wrapText="1"/>
    </xf>
    <xf numFmtId="0" fontId="13" fillId="0" borderId="1" xfId="4" applyNumberFormat="1" applyFont="1" applyBorder="1" applyAlignment="1">
      <alignment horizontal="center" vertical="center" wrapText="1"/>
    </xf>
    <xf numFmtId="0" fontId="13" fillId="0" borderId="1" xfId="4" applyNumberFormat="1" applyFont="1" applyBorder="1" applyAlignment="1">
      <alignment horizontal="center" vertical="center" textRotation="90" wrapText="1"/>
    </xf>
    <xf numFmtId="0" fontId="15" fillId="0" borderId="1" xfId="4" applyFont="1" applyBorder="1" applyAlignment="1">
      <alignment horizontal="right" vertical="center" wrapText="1"/>
    </xf>
    <xf numFmtId="164" fontId="13" fillId="0" borderId="1" xfId="4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justify" vertical="center"/>
    </xf>
    <xf numFmtId="4" fontId="7" fillId="0" borderId="0" xfId="2" applyNumberFormat="1" applyFont="1" applyAlignment="1">
      <alignment horizontal="right"/>
    </xf>
    <xf numFmtId="4" fontId="5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center"/>
    </xf>
    <xf numFmtId="4" fontId="7" fillId="0" borderId="1" xfId="2" applyNumberFormat="1" applyFont="1" applyBorder="1" applyAlignment="1">
      <alignment horizontal="center" vertical="center" wrapText="1"/>
    </xf>
    <xf numFmtId="4" fontId="7" fillId="0" borderId="2" xfId="2" applyNumberFormat="1" applyFont="1" applyBorder="1" applyAlignment="1">
      <alignment horizontal="center" vertical="center" wrapText="1"/>
    </xf>
    <xf numFmtId="4" fontId="7" fillId="0" borderId="4" xfId="2" applyNumberFormat="1" applyFont="1" applyBorder="1" applyAlignment="1">
      <alignment horizontal="center" vertical="center" wrapText="1"/>
    </xf>
    <xf numFmtId="4" fontId="1" fillId="0" borderId="0" xfId="2" applyNumberFormat="1" applyAlignment="1">
      <alignment horizontal="center"/>
    </xf>
    <xf numFmtId="4" fontId="7" fillId="0" borderId="3" xfId="2" applyNumberFormat="1" applyFont="1" applyBorder="1" applyAlignment="1">
      <alignment horizontal="center" vertical="center" wrapText="1"/>
    </xf>
    <xf numFmtId="4" fontId="7" fillId="0" borderId="5" xfId="2" applyNumberFormat="1" applyFont="1" applyBorder="1" applyAlignment="1">
      <alignment horizontal="center" vertical="center" wrapText="1"/>
    </xf>
    <xf numFmtId="4" fontId="7" fillId="0" borderId="6" xfId="2" applyNumberFormat="1" applyFont="1" applyBorder="1" applyAlignment="1">
      <alignment horizontal="center" vertical="center" wrapText="1"/>
    </xf>
    <xf numFmtId="4" fontId="7" fillId="0" borderId="7" xfId="2" applyNumberFormat="1" applyFont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/>
    </xf>
    <xf numFmtId="4" fontId="2" fillId="0" borderId="0" xfId="2" applyNumberFormat="1" applyFont="1"/>
    <xf numFmtId="4" fontId="17" fillId="0" borderId="0" xfId="2" applyNumberFormat="1" applyFont="1"/>
    <xf numFmtId="4" fontId="1" fillId="0" borderId="1" xfId="2" applyNumberFormat="1" applyBorder="1" applyAlignment="1">
      <alignment horizontal="center" vertical="center" wrapText="1"/>
    </xf>
    <xf numFmtId="4" fontId="7" fillId="0" borderId="8" xfId="2" applyNumberFormat="1" applyFont="1" applyBorder="1" applyAlignment="1">
      <alignment horizontal="center" vertical="center"/>
    </xf>
    <xf numFmtId="4" fontId="7" fillId="0" borderId="9" xfId="2" applyNumberFormat="1" applyFont="1" applyBorder="1" applyAlignment="1">
      <alignment horizontal="center" vertical="center"/>
    </xf>
    <xf numFmtId="4" fontId="7" fillId="0" borderId="10" xfId="2" applyNumberFormat="1" applyFont="1" applyBorder="1" applyAlignment="1">
      <alignment horizontal="center" vertical="center"/>
    </xf>
    <xf numFmtId="0" fontId="3" fillId="0" borderId="0" xfId="3" applyFont="1" applyAlignment="1">
      <alignment horizontal="right"/>
    </xf>
    <xf numFmtId="0" fontId="5" fillId="0" borderId="0" xfId="3" applyFont="1" applyAlignment="1">
      <alignment horizontal="center"/>
    </xf>
    <xf numFmtId="0" fontId="4" fillId="0" borderId="0" xfId="3" applyFont="1" applyAlignment="1">
      <alignment horizontal="center" vertical="center"/>
    </xf>
    <xf numFmtId="0" fontId="19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19" fillId="0" borderId="2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19" fillId="0" borderId="13" xfId="3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4" fontId="13" fillId="0" borderId="0" xfId="2" applyNumberFormat="1" applyFont="1" applyAlignment="1">
      <alignment horizontal="center"/>
    </xf>
    <xf numFmtId="0" fontId="4" fillId="0" borderId="0" xfId="3" applyFont="1"/>
    <xf numFmtId="0" fontId="15" fillId="0" borderId="0" xfId="3" applyFont="1" applyAlignment="1">
      <alignment vertical="center"/>
    </xf>
    <xf numFmtId="0" fontId="3" fillId="0" borderId="1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0" fontId="12" fillId="0" borderId="6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0" xfId="3" applyFont="1" applyAlignment="1">
      <alignment horizontal="center"/>
    </xf>
    <xf numFmtId="0" fontId="15" fillId="0" borderId="0" xfId="3" applyFont="1" applyAlignment="1">
      <alignment horizontal="center" vertical="center"/>
    </xf>
    <xf numFmtId="0" fontId="12" fillId="0" borderId="2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textRotation="90" wrapText="1"/>
    </xf>
    <xf numFmtId="0" fontId="7" fillId="0" borderId="11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3" fillId="0" borderId="0" xfId="4" applyFont="1" applyAlignment="1">
      <alignment horizontal="right" vertical="center" wrapText="1"/>
    </xf>
    <xf numFmtId="0" fontId="7" fillId="0" borderId="2" xfId="4" applyFont="1" applyBorder="1" applyAlignment="1">
      <alignment horizontal="center" vertical="center" textRotation="90" wrapText="1"/>
    </xf>
    <xf numFmtId="0" fontId="7" fillId="0" borderId="3" xfId="4" applyFont="1" applyBorder="1" applyAlignment="1">
      <alignment horizontal="center" vertical="center" textRotation="90" wrapText="1"/>
    </xf>
    <xf numFmtId="0" fontId="7" fillId="0" borderId="4" xfId="4" applyFont="1" applyBorder="1" applyAlignment="1">
      <alignment horizontal="center" vertical="center" textRotation="90" wrapText="1"/>
    </xf>
    <xf numFmtId="0" fontId="13" fillId="0" borderId="0" xfId="4" applyFont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3" fillId="0" borderId="0" xfId="4" applyFont="1" applyAlignment="1">
      <alignment horizontal="left" vertical="center" wrapText="1"/>
    </xf>
    <xf numFmtId="0" fontId="3" fillId="0" borderId="0" xfId="4" applyNumberFormat="1" applyFont="1" applyAlignment="1">
      <alignment horizontal="right" vertical="center"/>
    </xf>
    <xf numFmtId="0" fontId="13" fillId="0" borderId="0" xfId="4" applyNumberFormat="1" applyFont="1" applyAlignment="1">
      <alignment horizontal="center" vertical="center"/>
    </xf>
    <xf numFmtId="0" fontId="15" fillId="0" borderId="0" xfId="4" applyNumberFormat="1" applyFont="1" applyAlignment="1">
      <alignment horizontal="center" vertical="center"/>
    </xf>
    <xf numFmtId="0" fontId="15" fillId="0" borderId="1" xfId="4" applyNumberFormat="1" applyFont="1" applyBorder="1" applyAlignment="1">
      <alignment horizontal="center" vertical="center" wrapText="1"/>
    </xf>
    <xf numFmtId="0" fontId="15" fillId="0" borderId="1" xfId="4" applyNumberFormat="1" applyFont="1" applyBorder="1" applyAlignment="1">
      <alignment horizontal="center" vertical="center"/>
    </xf>
    <xf numFmtId="4" fontId="13" fillId="2" borderId="1" xfId="2" applyNumberFormat="1" applyFont="1" applyFill="1" applyBorder="1" applyAlignment="1">
      <alignment horizontal="center" vertical="center"/>
    </xf>
    <xf numFmtId="4" fontId="13" fillId="0" borderId="1" xfId="2" applyNumberFormat="1" applyFont="1" applyBorder="1" applyAlignment="1">
      <alignment horizontal="center" vertical="center"/>
    </xf>
    <xf numFmtId="2" fontId="13" fillId="0" borderId="1" xfId="2" applyNumberFormat="1" applyFont="1" applyBorder="1" applyAlignment="1">
      <alignment horizontal="center" vertical="center"/>
    </xf>
    <xf numFmtId="4" fontId="13" fillId="0" borderId="14" xfId="2" applyNumberFormat="1" applyFont="1" applyBorder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</cellXfs>
  <cellStyles count="5">
    <cellStyle name="Итоги" xfId="1"/>
    <cellStyle name="Обычный" xfId="0" builtinId="0"/>
    <cellStyle name="Обычный_Асиновский р. подг.к зиме" xfId="2"/>
    <cellStyle name="Обычный_План кап. ремонта  прил3 (Бланки)" xfId="3"/>
    <cellStyle name="Обычный_Томский котельные 200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N24"/>
  <sheetViews>
    <sheetView tabSelected="1" topLeftCell="A7" zoomScaleNormal="100" workbookViewId="0">
      <selection activeCell="D19" sqref="D19:L19"/>
    </sheetView>
  </sheetViews>
  <sheetFormatPr defaultColWidth="10.28515625" defaultRowHeight="15.75" x14ac:dyDescent="0.25"/>
  <cols>
    <col min="1" max="1" width="25.42578125" style="4" customWidth="1"/>
    <col min="2" max="2" width="13.5703125" style="4" customWidth="1"/>
    <col min="3" max="3" width="11.7109375" style="4" customWidth="1"/>
    <col min="4" max="4" width="14.5703125" style="4" customWidth="1"/>
    <col min="5" max="5" width="6.7109375" style="4" customWidth="1"/>
    <col min="6" max="6" width="11.5703125" style="4" bestFit="1" customWidth="1"/>
    <col min="7" max="7" width="12.140625" style="4" customWidth="1"/>
    <col min="8" max="8" width="10.42578125" style="4" customWidth="1"/>
    <col min="9" max="9" width="11.42578125" style="4" customWidth="1"/>
    <col min="10" max="10" width="14.140625" style="4" customWidth="1"/>
    <col min="11" max="11" width="12.28515625" style="4" customWidth="1"/>
    <col min="12" max="12" width="12.7109375" style="4" customWidth="1"/>
    <col min="13" max="13" width="13.140625" style="4" customWidth="1"/>
    <col min="14" max="14" width="14.140625" style="4" customWidth="1"/>
    <col min="15" max="16384" width="10.28515625" style="4"/>
  </cols>
  <sheetData>
    <row r="1" spans="1:14" x14ac:dyDescent="0.25">
      <c r="L1" s="62" t="s">
        <v>88</v>
      </c>
      <c r="M1" s="62"/>
    </row>
    <row r="2" spans="1:14" ht="12.75" customHeight="1" x14ac:dyDescent="0.25">
      <c r="A2" s="63" t="s">
        <v>45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4" ht="12.75" customHeight="1" x14ac:dyDescent="0.25">
      <c r="A3" s="64" t="s">
        <v>168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4" ht="12.75" customHeight="1" x14ac:dyDescent="0.25">
      <c r="A4" s="64" t="s">
        <v>87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4" x14ac:dyDescent="0.25">
      <c r="M5" s="7"/>
    </row>
    <row r="6" spans="1:14" ht="15.75" customHeight="1" x14ac:dyDescent="0.25">
      <c r="A6" s="65" t="s">
        <v>46</v>
      </c>
      <c r="B6" s="65" t="s">
        <v>105</v>
      </c>
      <c r="C6" s="73" t="s">
        <v>102</v>
      </c>
      <c r="D6" s="73"/>
      <c r="E6" s="73"/>
      <c r="F6" s="73"/>
      <c r="G6" s="73"/>
      <c r="H6" s="73"/>
      <c r="I6" s="73"/>
      <c r="J6" s="73"/>
      <c r="K6" s="73"/>
      <c r="L6" s="73"/>
      <c r="M6" s="70" t="s">
        <v>107</v>
      </c>
      <c r="N6" s="66" t="s">
        <v>108</v>
      </c>
    </row>
    <row r="7" spans="1:14" ht="39.75" customHeight="1" x14ac:dyDescent="0.25">
      <c r="A7" s="65"/>
      <c r="B7" s="65"/>
      <c r="C7" s="66" t="s">
        <v>90</v>
      </c>
      <c r="D7" s="73" t="s">
        <v>47</v>
      </c>
      <c r="E7" s="73"/>
      <c r="F7" s="77" t="s">
        <v>48</v>
      </c>
      <c r="G7" s="78"/>
      <c r="H7" s="79"/>
      <c r="I7" s="65" t="s">
        <v>54</v>
      </c>
      <c r="J7" s="65"/>
      <c r="K7" s="65" t="s">
        <v>56</v>
      </c>
      <c r="L7" s="65" t="s">
        <v>106</v>
      </c>
      <c r="M7" s="71"/>
      <c r="N7" s="69"/>
    </row>
    <row r="8" spans="1:14" ht="72.75" customHeight="1" x14ac:dyDescent="0.25">
      <c r="A8" s="65"/>
      <c r="B8" s="65"/>
      <c r="C8" s="67"/>
      <c r="D8" s="27" t="s">
        <v>92</v>
      </c>
      <c r="E8" s="27" t="s">
        <v>154</v>
      </c>
      <c r="F8" s="17" t="s">
        <v>103</v>
      </c>
      <c r="G8" s="26" t="s">
        <v>93</v>
      </c>
      <c r="H8" s="26" t="s">
        <v>104</v>
      </c>
      <c r="I8" s="17" t="s">
        <v>100</v>
      </c>
      <c r="J8" s="26" t="s">
        <v>101</v>
      </c>
      <c r="K8" s="76"/>
      <c r="L8" s="76"/>
      <c r="M8" s="72"/>
      <c r="N8" s="67"/>
    </row>
    <row r="9" spans="1:14" ht="13.5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</row>
    <row r="10" spans="1:14" ht="31.5" x14ac:dyDescent="0.25">
      <c r="A10" s="6" t="s">
        <v>49</v>
      </c>
      <c r="B10" s="143">
        <f>D10+F10+I10</f>
        <v>2181.5345900000002</v>
      </c>
      <c r="C10" s="144">
        <v>0</v>
      </c>
      <c r="D10" s="144">
        <v>1720</v>
      </c>
      <c r="E10" s="144">
        <v>0</v>
      </c>
      <c r="F10" s="144">
        <v>280</v>
      </c>
      <c r="G10" s="145">
        <v>121.2</v>
      </c>
      <c r="H10" s="144">
        <v>0</v>
      </c>
      <c r="I10" s="144">
        <v>181.53459000000001</v>
      </c>
      <c r="J10" s="143">
        <v>2511.0650000000001</v>
      </c>
      <c r="K10" s="144">
        <v>0</v>
      </c>
      <c r="L10" s="144">
        <f>F10+I10</f>
        <v>461.53458999999998</v>
      </c>
      <c r="M10" s="144">
        <f>B10-F10-I10</f>
        <v>1720.0000000000002</v>
      </c>
      <c r="N10" s="143">
        <v>2511.0650000000001</v>
      </c>
    </row>
    <row r="11" spans="1:14" ht="47.25" x14ac:dyDescent="0.25">
      <c r="A11" s="6" t="s">
        <v>50</v>
      </c>
      <c r="B11" s="144">
        <f>F11+I11</f>
        <v>87</v>
      </c>
      <c r="C11" s="144">
        <v>0</v>
      </c>
      <c r="D11" s="144">
        <v>0</v>
      </c>
      <c r="E11" s="144">
        <v>0</v>
      </c>
      <c r="F11" s="144">
        <v>4.3499999999999996</v>
      </c>
      <c r="G11" s="145">
        <v>151.76400000000001</v>
      </c>
      <c r="H11" s="144">
        <v>0</v>
      </c>
      <c r="I11" s="144">
        <v>82.65</v>
      </c>
      <c r="J11" s="144">
        <v>0</v>
      </c>
      <c r="K11" s="144">
        <v>0</v>
      </c>
      <c r="L11" s="144">
        <f>F11+I11</f>
        <v>87</v>
      </c>
      <c r="M11" s="144">
        <f>B11-F11-I11</f>
        <v>0</v>
      </c>
      <c r="N11" s="144">
        <v>0</v>
      </c>
    </row>
    <row r="12" spans="1:14" ht="31.5" x14ac:dyDescent="0.25">
      <c r="A12" s="28" t="s">
        <v>53</v>
      </c>
      <c r="B12" s="144">
        <v>0</v>
      </c>
      <c r="C12" s="144">
        <v>0</v>
      </c>
      <c r="D12" s="144">
        <v>0</v>
      </c>
      <c r="E12" s="144">
        <v>0</v>
      </c>
      <c r="F12" s="144">
        <f>B12*5%</f>
        <v>0</v>
      </c>
      <c r="G12" s="145">
        <f>(F12*68)/100</f>
        <v>0</v>
      </c>
      <c r="H12" s="144">
        <v>0</v>
      </c>
      <c r="I12" s="144">
        <f>B12*95%</f>
        <v>0</v>
      </c>
      <c r="J12" s="144">
        <v>0</v>
      </c>
      <c r="K12" s="144">
        <v>0</v>
      </c>
      <c r="L12" s="144">
        <f>F12+I12</f>
        <v>0</v>
      </c>
      <c r="M12" s="144">
        <f>B12-F12-I12</f>
        <v>0</v>
      </c>
      <c r="N12" s="144">
        <v>0</v>
      </c>
    </row>
    <row r="13" spans="1:14" x14ac:dyDescent="0.25">
      <c r="A13" s="28" t="s">
        <v>52</v>
      </c>
      <c r="B13" s="144">
        <v>0</v>
      </c>
      <c r="C13" s="144">
        <v>0</v>
      </c>
      <c r="D13" s="144">
        <v>0</v>
      </c>
      <c r="E13" s="144">
        <v>0</v>
      </c>
      <c r="F13" s="144">
        <f>B13*5%</f>
        <v>0</v>
      </c>
      <c r="G13" s="145">
        <f>(F13*68)/100</f>
        <v>0</v>
      </c>
      <c r="H13" s="144">
        <v>0</v>
      </c>
      <c r="I13" s="144">
        <f>B13*95%</f>
        <v>0</v>
      </c>
      <c r="J13" s="144">
        <v>0</v>
      </c>
      <c r="K13" s="144">
        <v>0</v>
      </c>
      <c r="L13" s="144">
        <f>F13+I13</f>
        <v>0</v>
      </c>
      <c r="M13" s="144">
        <v>0</v>
      </c>
      <c r="N13" s="144">
        <v>0</v>
      </c>
    </row>
    <row r="14" spans="1:14" x14ac:dyDescent="0.25">
      <c r="A14" s="6" t="s">
        <v>51</v>
      </c>
      <c r="B14" s="144">
        <f>B10+B11+B12+B13</f>
        <v>2268.5345900000002</v>
      </c>
      <c r="C14" s="144">
        <f>C10+C11+C12+C13</f>
        <v>0</v>
      </c>
      <c r="D14" s="144">
        <f>D10+D11+D12+D13</f>
        <v>1720</v>
      </c>
      <c r="E14" s="144">
        <f>E10+E11+E12+E13</f>
        <v>0</v>
      </c>
      <c r="F14" s="144">
        <f t="shared" ref="F14:L14" si="0">F10+F11+F12+F13</f>
        <v>284.35000000000002</v>
      </c>
      <c r="G14" s="144">
        <f t="shared" si="0"/>
        <v>272.964</v>
      </c>
      <c r="H14" s="144">
        <f t="shared" si="0"/>
        <v>0</v>
      </c>
      <c r="I14" s="144">
        <f t="shared" si="0"/>
        <v>264.18459000000001</v>
      </c>
      <c r="J14" s="144">
        <f t="shared" si="0"/>
        <v>2511.0650000000001</v>
      </c>
      <c r="K14" s="144">
        <f t="shared" si="0"/>
        <v>0</v>
      </c>
      <c r="L14" s="144">
        <f t="shared" si="0"/>
        <v>548.53458999999998</v>
      </c>
      <c r="M14" s="144">
        <f>M10+M11+M12+M13</f>
        <v>1720.0000000000002</v>
      </c>
      <c r="N14" s="144">
        <f>N10+N11+N12+N13</f>
        <v>2511.0650000000001</v>
      </c>
    </row>
    <row r="15" spans="1:14" x14ac:dyDescent="0.25">
      <c r="A15" s="5"/>
    </row>
    <row r="16" spans="1:14" x14ac:dyDescent="0.25">
      <c r="A16" s="74" t="s">
        <v>89</v>
      </c>
      <c r="B16" s="74"/>
      <c r="C16" s="74"/>
      <c r="D16" s="74"/>
      <c r="E16" s="74"/>
      <c r="F16" s="74"/>
      <c r="G16" s="74"/>
      <c r="H16" s="18"/>
    </row>
    <row r="17" spans="1:14" x14ac:dyDescent="0.25">
      <c r="A17" s="74" t="s">
        <v>91</v>
      </c>
      <c r="B17" s="75"/>
      <c r="C17" s="75"/>
      <c r="D17" s="75"/>
      <c r="E17" s="75"/>
      <c r="F17" s="75"/>
      <c r="G17" s="75"/>
      <c r="H17" s="29"/>
    </row>
    <row r="18" spans="1:14" x14ac:dyDescent="0.25">
      <c r="A18" s="74" t="s">
        <v>57</v>
      </c>
      <c r="B18" s="74"/>
      <c r="C18" s="74"/>
      <c r="D18" s="74"/>
      <c r="E18" s="74"/>
      <c r="F18" s="74"/>
      <c r="G18" s="74"/>
      <c r="H18" s="18"/>
    </row>
    <row r="19" spans="1:14" x14ac:dyDescent="0.25">
      <c r="A19" s="29" t="s">
        <v>155</v>
      </c>
      <c r="D19" s="94" t="s">
        <v>181</v>
      </c>
      <c r="E19" s="94"/>
      <c r="F19" s="94"/>
      <c r="G19" s="94"/>
      <c r="H19" s="146"/>
      <c r="I19" s="146"/>
      <c r="J19" s="146"/>
      <c r="K19" s="94" t="s">
        <v>182</v>
      </c>
      <c r="L19" s="94"/>
      <c r="M19" s="42"/>
      <c r="N19" s="42"/>
    </row>
    <row r="20" spans="1:14" x14ac:dyDescent="0.25">
      <c r="A20" s="29" t="s">
        <v>109</v>
      </c>
    </row>
    <row r="21" spans="1:14" x14ac:dyDescent="0.25">
      <c r="A21" s="29" t="s">
        <v>110</v>
      </c>
    </row>
    <row r="23" spans="1:14" x14ac:dyDescent="0.25">
      <c r="A23" s="61" t="s">
        <v>192</v>
      </c>
    </row>
    <row r="24" spans="1:14" x14ac:dyDescent="0.25">
      <c r="A24" s="61" t="s">
        <v>193</v>
      </c>
    </row>
  </sheetData>
  <mergeCells count="21">
    <mergeCell ref="D19:G19"/>
    <mergeCell ref="H19:J19"/>
    <mergeCell ref="K19:L19"/>
    <mergeCell ref="N6:N8"/>
    <mergeCell ref="M6:M8"/>
    <mergeCell ref="C6:L6"/>
    <mergeCell ref="A17:G17"/>
    <mergeCell ref="D7:E7"/>
    <mergeCell ref="K7:K8"/>
    <mergeCell ref="L7:L8"/>
    <mergeCell ref="F7:H7"/>
    <mergeCell ref="A18:G18"/>
    <mergeCell ref="I7:J7"/>
    <mergeCell ref="A16:G16"/>
    <mergeCell ref="L1:M1"/>
    <mergeCell ref="A2:M2"/>
    <mergeCell ref="A3:M3"/>
    <mergeCell ref="A4:M4"/>
    <mergeCell ref="A6:A8"/>
    <mergeCell ref="B6:B8"/>
    <mergeCell ref="C7:C8"/>
  </mergeCells>
  <phoneticPr fontId="0" type="noConversion"/>
  <pageMargins left="0.24" right="0" top="0.5" bottom="0.56000000000000005" header="0.28000000000000003" footer="0.38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opLeftCell="A21" workbookViewId="0">
      <selection activeCell="A28" sqref="A28:A29"/>
    </sheetView>
  </sheetViews>
  <sheetFormatPr defaultColWidth="10.28515625" defaultRowHeight="15.75" x14ac:dyDescent="0.25"/>
  <cols>
    <col min="1" max="1" width="17.42578125" style="14" customWidth="1"/>
    <col min="2" max="2" width="12" style="14" customWidth="1"/>
    <col min="3" max="3" width="20.85546875" style="14" customWidth="1"/>
    <col min="4" max="4" width="17.140625" style="14" customWidth="1"/>
    <col min="5" max="5" width="13" style="14" customWidth="1"/>
    <col min="6" max="6" width="11.5703125" style="14" customWidth="1"/>
    <col min="7" max="8" width="10.140625" style="14" customWidth="1"/>
    <col min="9" max="9" width="9" style="14" customWidth="1"/>
    <col min="10" max="10" width="11.7109375" style="14" customWidth="1"/>
    <col min="11" max="11" width="11" style="14" customWidth="1"/>
    <col min="12" max="12" width="9.7109375" style="14" customWidth="1"/>
    <col min="13" max="13" width="13.140625" style="14" customWidth="1"/>
    <col min="14" max="16384" width="10.28515625" style="14"/>
  </cols>
  <sheetData>
    <row r="1" spans="1:13" x14ac:dyDescent="0.25">
      <c r="F1" s="80" t="s">
        <v>94</v>
      </c>
      <c r="G1" s="80"/>
      <c r="H1" s="80"/>
      <c r="I1" s="80"/>
      <c r="J1" s="80"/>
      <c r="K1" s="80"/>
      <c r="L1" s="80"/>
      <c r="M1" s="80"/>
    </row>
    <row r="2" spans="1:13" x14ac:dyDescent="0.25"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81" t="s">
        <v>65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5.75" customHeight="1" x14ac:dyDescent="0.25">
      <c r="A4" s="82" t="s">
        <v>166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6" spans="1:13" x14ac:dyDescent="0.25">
      <c r="A6" s="95" t="s">
        <v>74</v>
      </c>
      <c r="B6" s="95"/>
      <c r="C6" s="95"/>
    </row>
    <row r="7" spans="1:13" ht="18" customHeight="1" x14ac:dyDescent="0.25">
      <c r="A7" s="96" t="s">
        <v>72</v>
      </c>
      <c r="B7" s="96"/>
      <c r="C7" s="96"/>
    </row>
    <row r="8" spans="1:13" ht="18.75" customHeight="1" x14ac:dyDescent="0.25">
      <c r="A8" s="84" t="s">
        <v>73</v>
      </c>
      <c r="B8" s="84"/>
      <c r="C8" s="84"/>
    </row>
    <row r="9" spans="1:13" ht="18.75" x14ac:dyDescent="0.3">
      <c r="A9" s="84" t="s">
        <v>133</v>
      </c>
      <c r="B9" s="84"/>
      <c r="C9" s="84"/>
      <c r="D9" s="15"/>
      <c r="E9" s="15"/>
      <c r="F9" s="15"/>
      <c r="G9" s="15"/>
      <c r="H9" s="15"/>
    </row>
    <row r="10" spans="1:13" ht="18.75" x14ac:dyDescent="0.3">
      <c r="A10" s="84" t="s">
        <v>52</v>
      </c>
      <c r="B10" s="84"/>
      <c r="C10" s="84"/>
      <c r="D10" s="15"/>
      <c r="E10" s="15"/>
      <c r="F10" s="15"/>
      <c r="G10" s="15"/>
      <c r="H10" s="15"/>
    </row>
    <row r="12" spans="1:13" ht="15.75" customHeight="1" x14ac:dyDescent="0.25">
      <c r="A12" s="85" t="s">
        <v>75</v>
      </c>
      <c r="B12" s="85" t="s">
        <v>158</v>
      </c>
      <c r="C12" s="85" t="s">
        <v>85</v>
      </c>
      <c r="D12" s="85" t="s">
        <v>160</v>
      </c>
      <c r="E12" s="85" t="s">
        <v>78</v>
      </c>
      <c r="F12" s="85" t="s">
        <v>161</v>
      </c>
      <c r="G12" s="88" t="s">
        <v>83</v>
      </c>
      <c r="H12" s="89"/>
      <c r="I12" s="89"/>
      <c r="J12" s="89"/>
      <c r="K12" s="89"/>
      <c r="L12" s="90"/>
      <c r="M12" s="83" t="s">
        <v>82</v>
      </c>
    </row>
    <row r="13" spans="1:13" x14ac:dyDescent="0.25">
      <c r="A13" s="86"/>
      <c r="B13" s="86"/>
      <c r="C13" s="86"/>
      <c r="D13" s="86"/>
      <c r="E13" s="86"/>
      <c r="F13" s="86"/>
      <c r="G13" s="91"/>
      <c r="H13" s="92"/>
      <c r="I13" s="92"/>
      <c r="J13" s="92"/>
      <c r="K13" s="92"/>
      <c r="L13" s="93"/>
      <c r="M13" s="83"/>
    </row>
    <row r="14" spans="1:13" ht="15.75" customHeight="1" x14ac:dyDescent="0.25">
      <c r="A14" s="86"/>
      <c r="B14" s="86"/>
      <c r="C14" s="86"/>
      <c r="D14" s="86"/>
      <c r="E14" s="86"/>
      <c r="F14" s="86"/>
      <c r="G14" s="83" t="s">
        <v>97</v>
      </c>
      <c r="H14" s="83" t="s">
        <v>79</v>
      </c>
      <c r="I14" s="83" t="s">
        <v>95</v>
      </c>
      <c r="J14" s="83" t="s">
        <v>80</v>
      </c>
      <c r="K14" s="83" t="s">
        <v>81</v>
      </c>
      <c r="L14" s="83" t="s">
        <v>84</v>
      </c>
      <c r="M14" s="83"/>
    </row>
    <row r="15" spans="1:13" ht="28.5" customHeight="1" x14ac:dyDescent="0.25">
      <c r="A15" s="87"/>
      <c r="B15" s="87"/>
      <c r="C15" s="87"/>
      <c r="D15" s="87"/>
      <c r="E15" s="87"/>
      <c r="F15" s="87"/>
      <c r="G15" s="83"/>
      <c r="H15" s="83"/>
      <c r="I15" s="83"/>
      <c r="J15" s="83"/>
      <c r="K15" s="83"/>
      <c r="L15" s="83"/>
      <c r="M15" s="83"/>
    </row>
    <row r="16" spans="1:13" ht="15" customHeight="1" x14ac:dyDescent="0.25">
      <c r="A16" s="35">
        <v>1</v>
      </c>
      <c r="B16" s="35">
        <v>2</v>
      </c>
      <c r="C16" s="35">
        <v>3</v>
      </c>
      <c r="D16" s="35">
        <v>4</v>
      </c>
      <c r="E16" s="35">
        <v>5</v>
      </c>
      <c r="F16" s="35">
        <v>6</v>
      </c>
      <c r="G16" s="35">
        <v>7</v>
      </c>
      <c r="H16" s="35">
        <v>8</v>
      </c>
      <c r="I16" s="35">
        <v>9</v>
      </c>
      <c r="J16" s="35">
        <v>10</v>
      </c>
      <c r="K16" s="35">
        <v>11</v>
      </c>
      <c r="L16" s="35">
        <v>12</v>
      </c>
      <c r="M16" s="35">
        <v>13</v>
      </c>
    </row>
    <row r="17" spans="1:13" ht="51" x14ac:dyDescent="0.25">
      <c r="A17" s="35" t="s">
        <v>139</v>
      </c>
      <c r="B17" s="36" t="s">
        <v>179</v>
      </c>
      <c r="C17" s="36" t="s">
        <v>174</v>
      </c>
      <c r="D17" s="37" t="s">
        <v>165</v>
      </c>
      <c r="E17" s="37" t="s">
        <v>134</v>
      </c>
      <c r="F17" s="38">
        <v>63.893059999999998</v>
      </c>
      <c r="G17" s="38"/>
      <c r="H17" s="38"/>
      <c r="I17" s="38">
        <v>63.893059999999998</v>
      </c>
      <c r="J17" s="37"/>
      <c r="K17" s="37"/>
      <c r="L17" s="39">
        <f>K17+J17+I17+H17+G17</f>
        <v>63.893059999999998</v>
      </c>
      <c r="M17" s="38">
        <v>63.893059999999998</v>
      </c>
    </row>
    <row r="18" spans="1:13" ht="51" x14ac:dyDescent="0.25">
      <c r="A18" s="36" t="s">
        <v>173</v>
      </c>
      <c r="B18" s="36" t="s">
        <v>179</v>
      </c>
      <c r="C18" s="36" t="s">
        <v>171</v>
      </c>
      <c r="D18" s="36" t="s">
        <v>172</v>
      </c>
      <c r="E18" s="37" t="s">
        <v>134</v>
      </c>
      <c r="F18" s="38">
        <v>15.695</v>
      </c>
      <c r="G18" s="38"/>
      <c r="H18" s="38"/>
      <c r="I18" s="38">
        <v>15.695</v>
      </c>
      <c r="J18" s="37"/>
      <c r="K18" s="37"/>
      <c r="L18" s="39">
        <f>K18+J18+I18+H18+G18</f>
        <v>15.695</v>
      </c>
      <c r="M18" s="38">
        <v>15.695</v>
      </c>
    </row>
    <row r="19" spans="1:13" ht="51" x14ac:dyDescent="0.25">
      <c r="A19" s="36" t="s">
        <v>135</v>
      </c>
      <c r="B19" s="36" t="s">
        <v>179</v>
      </c>
      <c r="C19" s="36" t="s">
        <v>176</v>
      </c>
      <c r="D19" s="36" t="s">
        <v>172</v>
      </c>
      <c r="E19" s="37" t="s">
        <v>134</v>
      </c>
      <c r="F19" s="38">
        <v>31.946529999999999</v>
      </c>
      <c r="G19" s="38"/>
      <c r="H19" s="38"/>
      <c r="I19" s="38">
        <v>31.946529999999999</v>
      </c>
      <c r="J19" s="37"/>
      <c r="K19" s="37"/>
      <c r="L19" s="39">
        <f>K19+J19+I19+H19+G19</f>
        <v>31.946529999999999</v>
      </c>
      <c r="M19" s="38">
        <v>31.946529999999999</v>
      </c>
    </row>
    <row r="20" spans="1:13" ht="51" x14ac:dyDescent="0.25">
      <c r="A20" s="36" t="s">
        <v>173</v>
      </c>
      <c r="B20" s="36" t="s">
        <v>179</v>
      </c>
      <c r="C20" s="36" t="s">
        <v>180</v>
      </c>
      <c r="D20" s="37" t="s">
        <v>175</v>
      </c>
      <c r="E20" s="37" t="s">
        <v>134</v>
      </c>
      <c r="F20" s="38">
        <v>70</v>
      </c>
      <c r="G20" s="38"/>
      <c r="H20" s="38"/>
      <c r="I20" s="38">
        <v>70</v>
      </c>
      <c r="J20" s="37"/>
      <c r="K20" s="37"/>
      <c r="L20" s="39">
        <f>K20+J20+I20+H20+G20</f>
        <v>70</v>
      </c>
      <c r="M20" s="38">
        <v>70</v>
      </c>
    </row>
    <row r="21" spans="1:13" x14ac:dyDescent="0.25">
      <c r="A21" s="40" t="s">
        <v>71</v>
      </c>
      <c r="B21" s="40"/>
      <c r="C21" s="40"/>
      <c r="D21" s="40"/>
      <c r="E21" s="37"/>
      <c r="F21" s="39">
        <f t="shared" ref="F21:M21" si="0">F17+F18+F19+F20</f>
        <v>181.53458999999998</v>
      </c>
      <c r="G21" s="39">
        <f t="shared" si="0"/>
        <v>0</v>
      </c>
      <c r="H21" s="39">
        <f t="shared" si="0"/>
        <v>0</v>
      </c>
      <c r="I21" s="39">
        <f t="shared" si="0"/>
        <v>181.53458999999998</v>
      </c>
      <c r="J21" s="39">
        <f t="shared" si="0"/>
        <v>0</v>
      </c>
      <c r="K21" s="39">
        <f t="shared" si="0"/>
        <v>0</v>
      </c>
      <c r="L21" s="39">
        <f t="shared" si="0"/>
        <v>181.53458999999998</v>
      </c>
      <c r="M21" s="39">
        <f t="shared" si="0"/>
        <v>181.53458999999998</v>
      </c>
    </row>
    <row r="25" spans="1:13" x14ac:dyDescent="0.25">
      <c r="C25" s="94" t="s">
        <v>181</v>
      </c>
      <c r="D25" s="94"/>
      <c r="E25" s="94"/>
      <c r="F25" s="94"/>
      <c r="G25" s="94"/>
      <c r="H25" s="34"/>
      <c r="I25" s="34"/>
      <c r="J25" s="34"/>
      <c r="K25" s="94" t="s">
        <v>182</v>
      </c>
      <c r="L25" s="94"/>
      <c r="M25" s="94"/>
    </row>
    <row r="28" spans="1:13" x14ac:dyDescent="0.25">
      <c r="A28" s="61" t="s">
        <v>192</v>
      </c>
    </row>
    <row r="29" spans="1:13" x14ac:dyDescent="0.25">
      <c r="A29" s="61" t="s">
        <v>193</v>
      </c>
    </row>
  </sheetData>
  <mergeCells count="24">
    <mergeCell ref="C25:G25"/>
    <mergeCell ref="K25:M25"/>
    <mergeCell ref="A6:C6"/>
    <mergeCell ref="A7:C7"/>
    <mergeCell ref="H14:H15"/>
    <mergeCell ref="I14:I15"/>
    <mergeCell ref="D12:D15"/>
    <mergeCell ref="E12:E15"/>
    <mergeCell ref="F1:M1"/>
    <mergeCell ref="A3:M3"/>
    <mergeCell ref="A4:M4"/>
    <mergeCell ref="K14:K15"/>
    <mergeCell ref="L14:L15"/>
    <mergeCell ref="M12:M15"/>
    <mergeCell ref="A10:C10"/>
    <mergeCell ref="F12:F15"/>
    <mergeCell ref="G12:L13"/>
    <mergeCell ref="G14:G15"/>
    <mergeCell ref="A8:C8"/>
    <mergeCell ref="A9:C9"/>
    <mergeCell ref="J14:J15"/>
    <mergeCell ref="A12:A15"/>
    <mergeCell ref="B12:B15"/>
    <mergeCell ref="C12:C15"/>
  </mergeCells>
  <phoneticPr fontId="1" type="noConversion"/>
  <printOptions horizontalCentered="1"/>
  <pageMargins left="0.19" right="0.17" top="0.47244094488188981" bottom="0.55118110236220474" header="0.35433070866141736" footer="0.39370078740157483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23" zoomScaleNormal="100" workbookViewId="0">
      <selection activeCell="A35" sqref="A35:B37"/>
    </sheetView>
  </sheetViews>
  <sheetFormatPr defaultRowHeight="12.75" x14ac:dyDescent="0.2"/>
  <cols>
    <col min="1" max="1" width="14.85546875" customWidth="1"/>
  </cols>
  <sheetData>
    <row r="1" spans="1:13" ht="15.75" x14ac:dyDescent="0.25">
      <c r="A1" s="14"/>
      <c r="B1" s="14"/>
      <c r="C1" s="14"/>
      <c r="D1" s="14"/>
      <c r="E1" s="14"/>
      <c r="F1" s="80" t="s">
        <v>94</v>
      </c>
      <c r="G1" s="80"/>
      <c r="H1" s="80"/>
      <c r="I1" s="80"/>
      <c r="J1" s="80"/>
      <c r="K1" s="80"/>
      <c r="L1" s="80"/>
      <c r="M1" s="80"/>
    </row>
    <row r="2" spans="1:13" ht="15.75" x14ac:dyDescent="0.25">
      <c r="A2" s="14"/>
      <c r="B2" s="14"/>
      <c r="C2" s="14"/>
      <c r="D2" s="14"/>
      <c r="E2" s="14"/>
      <c r="F2" s="16"/>
      <c r="G2" s="16"/>
      <c r="H2" s="16"/>
      <c r="I2" s="16"/>
      <c r="J2" s="16"/>
      <c r="K2" s="16"/>
      <c r="L2" s="16"/>
      <c r="M2" s="16"/>
    </row>
    <row r="3" spans="1:13" ht="15.75" x14ac:dyDescent="0.25">
      <c r="A3" s="81" t="s">
        <v>65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5" x14ac:dyDescent="0.2">
      <c r="A4" s="82" t="s">
        <v>166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ht="15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15.75" x14ac:dyDescent="0.25">
      <c r="A6" s="95" t="s">
        <v>74</v>
      </c>
      <c r="B6" s="95"/>
      <c r="C6" s="95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15.75" x14ac:dyDescent="0.25">
      <c r="A7" s="104" t="s">
        <v>72</v>
      </c>
      <c r="B7" s="104"/>
      <c r="C7" s="10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5.75" x14ac:dyDescent="0.25">
      <c r="A8" s="84" t="s">
        <v>73</v>
      </c>
      <c r="B8" s="84"/>
      <c r="C8" s="8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8.75" x14ac:dyDescent="0.3">
      <c r="A9" s="96" t="s">
        <v>133</v>
      </c>
      <c r="B9" s="96"/>
      <c r="C9" s="96"/>
      <c r="D9" s="15"/>
      <c r="E9" s="15"/>
      <c r="F9" s="15"/>
      <c r="G9" s="15"/>
      <c r="H9" s="15"/>
      <c r="I9" s="14"/>
      <c r="J9" s="14"/>
      <c r="K9" s="14"/>
      <c r="L9" s="14"/>
      <c r="M9" s="14"/>
    </row>
    <row r="10" spans="1:13" ht="18.75" x14ac:dyDescent="0.3">
      <c r="A10" s="84" t="s">
        <v>52</v>
      </c>
      <c r="B10" s="84"/>
      <c r="C10" s="84"/>
      <c r="D10" s="15"/>
      <c r="E10" s="15"/>
      <c r="F10" s="15"/>
      <c r="G10" s="15"/>
      <c r="H10" s="15"/>
      <c r="I10" s="14"/>
      <c r="J10" s="14"/>
      <c r="K10" s="14"/>
      <c r="L10" s="14"/>
      <c r="M10" s="14"/>
    </row>
    <row r="11" spans="1:13" ht="15.75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x14ac:dyDescent="0.2">
      <c r="A12" s="105" t="s">
        <v>75</v>
      </c>
      <c r="B12" s="103" t="s">
        <v>158</v>
      </c>
      <c r="C12" s="103" t="s">
        <v>159</v>
      </c>
      <c r="D12" s="103" t="s">
        <v>160</v>
      </c>
      <c r="E12" s="103" t="s">
        <v>78</v>
      </c>
      <c r="F12" s="105" t="s">
        <v>161</v>
      </c>
      <c r="G12" s="97" t="s">
        <v>83</v>
      </c>
      <c r="H12" s="98"/>
      <c r="I12" s="98"/>
      <c r="J12" s="98"/>
      <c r="K12" s="98"/>
      <c r="L12" s="99"/>
      <c r="M12" s="103" t="s">
        <v>82</v>
      </c>
    </row>
    <row r="13" spans="1:13" x14ac:dyDescent="0.2">
      <c r="A13" s="106"/>
      <c r="B13" s="103"/>
      <c r="C13" s="103"/>
      <c r="D13" s="103"/>
      <c r="E13" s="103"/>
      <c r="F13" s="106"/>
      <c r="G13" s="100"/>
      <c r="H13" s="101"/>
      <c r="I13" s="101"/>
      <c r="J13" s="101"/>
      <c r="K13" s="101"/>
      <c r="L13" s="102"/>
      <c r="M13" s="103"/>
    </row>
    <row r="14" spans="1:13" x14ac:dyDescent="0.2">
      <c r="A14" s="106"/>
      <c r="B14" s="103"/>
      <c r="C14" s="103"/>
      <c r="D14" s="103"/>
      <c r="E14" s="103"/>
      <c r="F14" s="106"/>
      <c r="G14" s="103" t="s">
        <v>97</v>
      </c>
      <c r="H14" s="103" t="s">
        <v>79</v>
      </c>
      <c r="I14" s="103" t="s">
        <v>95</v>
      </c>
      <c r="J14" s="103" t="s">
        <v>80</v>
      </c>
      <c r="K14" s="103" t="s">
        <v>81</v>
      </c>
      <c r="L14" s="103" t="s">
        <v>84</v>
      </c>
      <c r="M14" s="103"/>
    </row>
    <row r="15" spans="1:13" x14ac:dyDescent="0.2">
      <c r="A15" s="107"/>
      <c r="B15" s="103"/>
      <c r="C15" s="103"/>
      <c r="D15" s="103"/>
      <c r="E15" s="103"/>
      <c r="F15" s="107"/>
      <c r="G15" s="103"/>
      <c r="H15" s="103"/>
      <c r="I15" s="103"/>
      <c r="J15" s="103"/>
      <c r="K15" s="103"/>
      <c r="L15" s="103"/>
      <c r="M15" s="103"/>
    </row>
    <row r="16" spans="1:13" x14ac:dyDescent="0.2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0">
        <v>8</v>
      </c>
      <c r="I16" s="10">
        <v>9</v>
      </c>
      <c r="J16" s="10">
        <v>10</v>
      </c>
      <c r="K16" s="10">
        <v>11</v>
      </c>
      <c r="L16" s="10">
        <v>12</v>
      </c>
      <c r="M16" s="10">
        <v>13</v>
      </c>
    </row>
    <row r="17" spans="1:13" ht="89.25" x14ac:dyDescent="0.2">
      <c r="A17" s="31" t="s">
        <v>163</v>
      </c>
      <c r="B17" s="31" t="s">
        <v>156</v>
      </c>
      <c r="C17" s="31" t="s">
        <v>164</v>
      </c>
      <c r="D17" s="31" t="s">
        <v>165</v>
      </c>
      <c r="E17" s="32" t="s">
        <v>134</v>
      </c>
      <c r="F17" s="32">
        <v>42</v>
      </c>
      <c r="G17" s="32"/>
      <c r="H17" s="32"/>
      <c r="I17" s="32">
        <v>2.1</v>
      </c>
      <c r="J17" s="32">
        <v>39.9</v>
      </c>
      <c r="K17" s="32"/>
      <c r="L17" s="32">
        <f>K17+J17+I17+H17+G17</f>
        <v>42</v>
      </c>
      <c r="M17" s="32">
        <f>J17</f>
        <v>39.9</v>
      </c>
    </row>
    <row r="18" spans="1:13" ht="96.75" customHeight="1" x14ac:dyDescent="0.2">
      <c r="A18" s="31" t="s">
        <v>178</v>
      </c>
      <c r="B18" s="31" t="s">
        <v>156</v>
      </c>
      <c r="C18" s="31" t="s">
        <v>177</v>
      </c>
      <c r="D18" s="31" t="s">
        <v>165</v>
      </c>
      <c r="E18" s="32" t="s">
        <v>134</v>
      </c>
      <c r="F18" s="32">
        <v>15</v>
      </c>
      <c r="G18" s="32"/>
      <c r="H18" s="32"/>
      <c r="I18" s="32">
        <v>0.75</v>
      </c>
      <c r="J18" s="32">
        <v>14.25</v>
      </c>
      <c r="K18" s="32"/>
      <c r="L18" s="32">
        <f t="shared" ref="L18:L23" si="0">K18+J18+I18+H18+G18</f>
        <v>15</v>
      </c>
      <c r="M18" s="32">
        <f>J18</f>
        <v>14.25</v>
      </c>
    </row>
    <row r="19" spans="1:13" ht="75" x14ac:dyDescent="0.2">
      <c r="A19" s="33" t="s">
        <v>169</v>
      </c>
      <c r="B19" s="31" t="s">
        <v>157</v>
      </c>
      <c r="C19" s="31" t="s">
        <v>177</v>
      </c>
      <c r="D19" s="31" t="s">
        <v>165</v>
      </c>
      <c r="E19" s="32" t="s">
        <v>134</v>
      </c>
      <c r="F19" s="32">
        <v>15</v>
      </c>
      <c r="G19" s="32"/>
      <c r="H19" s="32"/>
      <c r="I19" s="32">
        <v>0.75</v>
      </c>
      <c r="J19" s="32">
        <v>14.25</v>
      </c>
      <c r="K19" s="32"/>
      <c r="L19" s="32">
        <f t="shared" si="0"/>
        <v>15</v>
      </c>
      <c r="M19" s="32">
        <f>J19</f>
        <v>14.25</v>
      </c>
    </row>
    <row r="20" spans="1:13" ht="75" x14ac:dyDescent="0.2">
      <c r="A20" s="33" t="s">
        <v>170</v>
      </c>
      <c r="B20" s="31" t="s">
        <v>157</v>
      </c>
      <c r="C20" s="31" t="s">
        <v>177</v>
      </c>
      <c r="D20" s="31" t="s">
        <v>165</v>
      </c>
      <c r="E20" s="32" t="s">
        <v>134</v>
      </c>
      <c r="F20" s="32">
        <v>15</v>
      </c>
      <c r="G20" s="32"/>
      <c r="H20" s="32"/>
      <c r="I20" s="32">
        <v>0.75</v>
      </c>
      <c r="J20" s="32">
        <v>14.25</v>
      </c>
      <c r="K20" s="32"/>
      <c r="L20" s="32">
        <f t="shared" si="0"/>
        <v>15</v>
      </c>
      <c r="M20" s="32">
        <f>J20</f>
        <v>14.25</v>
      </c>
    </row>
    <row r="21" spans="1:13" x14ac:dyDescent="0.2">
      <c r="A21" s="31"/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2">
        <f t="shared" si="0"/>
        <v>0</v>
      </c>
      <c r="M21" s="32">
        <f>J21</f>
        <v>0</v>
      </c>
    </row>
    <row r="22" spans="1:13" ht="15" x14ac:dyDescent="0.2">
      <c r="A22" s="33"/>
      <c r="B22" s="31"/>
      <c r="C22" s="32"/>
      <c r="D22" s="31"/>
      <c r="E22" s="32"/>
      <c r="F22" s="32"/>
      <c r="G22" s="32"/>
      <c r="H22" s="32"/>
      <c r="I22" s="32"/>
      <c r="J22" s="32"/>
      <c r="K22" s="32"/>
      <c r="L22" s="32">
        <f t="shared" si="0"/>
        <v>0</v>
      </c>
      <c r="M22" s="32">
        <f>K22</f>
        <v>0</v>
      </c>
    </row>
    <row r="23" spans="1:13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>
        <f t="shared" si="0"/>
        <v>0</v>
      </c>
      <c r="M23" s="32">
        <f>J23</f>
        <v>0</v>
      </c>
    </row>
    <row r="24" spans="1:13" x14ac:dyDescent="0.2">
      <c r="A24" s="32" t="s">
        <v>71</v>
      </c>
      <c r="B24" s="32"/>
      <c r="C24" s="32"/>
      <c r="D24" s="32"/>
      <c r="E24" s="32"/>
      <c r="F24" s="32">
        <f>F17+F18+F19+F20+F21+F22+F23</f>
        <v>87</v>
      </c>
      <c r="G24" s="32"/>
      <c r="H24" s="32"/>
      <c r="I24" s="32">
        <f>I17+I18+I19+I20+I21+I22+I23</f>
        <v>4.3499999999999996</v>
      </c>
      <c r="J24" s="32">
        <f>J17+J18+J19+J20+J21+J22+J23</f>
        <v>82.65</v>
      </c>
      <c r="K24" s="32">
        <f>K17+K18+K19+K20+K21+K22+K23</f>
        <v>0</v>
      </c>
      <c r="L24" s="32">
        <f>L17+L18+L19+L20+L21+L22+L23</f>
        <v>87</v>
      </c>
      <c r="M24" s="32">
        <f>M17+M18+M19+M20+M21+M22+M23</f>
        <v>82.65</v>
      </c>
    </row>
    <row r="32" spans="1:13" ht="15.75" x14ac:dyDescent="0.25">
      <c r="B32" s="94" t="s">
        <v>181</v>
      </c>
      <c r="C32" s="94"/>
      <c r="D32" s="94"/>
      <c r="E32" s="94"/>
      <c r="F32" s="94"/>
      <c r="G32" s="34"/>
      <c r="H32" s="34"/>
      <c r="I32" s="34"/>
      <c r="J32" s="94" t="s">
        <v>182</v>
      </c>
      <c r="K32" s="94"/>
      <c r="L32" s="94"/>
    </row>
    <row r="35" spans="1:2" x14ac:dyDescent="0.2">
      <c r="A35" s="147" t="s">
        <v>194</v>
      </c>
      <c r="B35" s="147"/>
    </row>
    <row r="36" spans="1:2" x14ac:dyDescent="0.2">
      <c r="A36" s="147"/>
      <c r="B36" s="147"/>
    </row>
    <row r="37" spans="1:2" x14ac:dyDescent="0.2">
      <c r="A37" s="147"/>
      <c r="B37" s="147"/>
    </row>
  </sheetData>
  <mergeCells count="25">
    <mergeCell ref="A35:B37"/>
    <mergeCell ref="B32:F32"/>
    <mergeCell ref="J32:L32"/>
    <mergeCell ref="F1:M1"/>
    <mergeCell ref="A3:M3"/>
    <mergeCell ref="A4:M4"/>
    <mergeCell ref="A6:C6"/>
    <mergeCell ref="A7:C7"/>
    <mergeCell ref="A8:C8"/>
    <mergeCell ref="A9:C9"/>
    <mergeCell ref="A10:C10"/>
    <mergeCell ref="A12:A15"/>
    <mergeCell ref="B12:B15"/>
    <mergeCell ref="C12:C15"/>
    <mergeCell ref="D12:D15"/>
    <mergeCell ref="E12:E15"/>
    <mergeCell ref="F12:F15"/>
    <mergeCell ref="G12:L13"/>
    <mergeCell ref="M12:M15"/>
    <mergeCell ref="G14:G15"/>
    <mergeCell ref="H14:H15"/>
    <mergeCell ref="I14:I15"/>
    <mergeCell ref="J14:J15"/>
    <mergeCell ref="K14:K15"/>
    <mergeCell ref="L14:L15"/>
  </mergeCells>
  <pageMargins left="0.7" right="0.7" top="0.75" bottom="0.75" header="0.3" footer="0.3"/>
  <pageSetup paperSize="9" scale="71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32"/>
  <sheetViews>
    <sheetView topLeftCell="A10" zoomScale="115" zoomScaleNormal="115" workbookViewId="0">
      <selection activeCell="E27" sqref="E27"/>
    </sheetView>
  </sheetViews>
  <sheetFormatPr defaultRowHeight="12.75" x14ac:dyDescent="0.2"/>
  <cols>
    <col min="1" max="1" width="11.28515625" customWidth="1"/>
  </cols>
  <sheetData>
    <row r="3" spans="1:13" ht="15.75" x14ac:dyDescent="0.25">
      <c r="A3" s="14"/>
      <c r="B3" s="14"/>
      <c r="C3" s="14"/>
      <c r="D3" s="14"/>
      <c r="E3" s="14"/>
      <c r="F3" s="80" t="s">
        <v>94</v>
      </c>
      <c r="G3" s="80"/>
      <c r="H3" s="80"/>
      <c r="I3" s="80"/>
      <c r="J3" s="80"/>
      <c r="K3" s="80"/>
      <c r="L3" s="80"/>
      <c r="M3" s="80"/>
    </row>
    <row r="4" spans="1:13" ht="15.75" x14ac:dyDescent="0.25">
      <c r="A4" s="14"/>
      <c r="B4" s="14"/>
      <c r="C4" s="14"/>
      <c r="D4" s="14"/>
      <c r="E4" s="14"/>
      <c r="F4" s="16"/>
      <c r="G4" s="16"/>
      <c r="H4" s="16"/>
      <c r="I4" s="16"/>
      <c r="J4" s="16"/>
      <c r="K4" s="16"/>
      <c r="L4" s="16"/>
      <c r="M4" s="16"/>
    </row>
    <row r="5" spans="1:13" ht="15.75" x14ac:dyDescent="0.25">
      <c r="A5" s="115" t="s">
        <v>65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</row>
    <row r="6" spans="1:13" ht="14.25" x14ac:dyDescent="0.2">
      <c r="A6" s="116" t="s">
        <v>183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3" ht="15.7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15.75" x14ac:dyDescent="0.25">
      <c r="A8" s="95" t="s">
        <v>74</v>
      </c>
      <c r="B8" s="95"/>
      <c r="C8" s="95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5.75" x14ac:dyDescent="0.25">
      <c r="A9" s="104" t="s">
        <v>72</v>
      </c>
      <c r="B9" s="104"/>
      <c r="C9" s="10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ht="15.75" x14ac:dyDescent="0.25">
      <c r="A10" s="84" t="s">
        <v>73</v>
      </c>
      <c r="B10" s="84"/>
      <c r="C10" s="8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18.75" x14ac:dyDescent="0.3">
      <c r="A11" s="84" t="s">
        <v>133</v>
      </c>
      <c r="B11" s="84"/>
      <c r="C11" s="84"/>
      <c r="D11" s="15"/>
      <c r="E11" s="15"/>
      <c r="F11" s="15"/>
      <c r="G11" s="15"/>
      <c r="H11" s="15"/>
      <c r="I11" s="14"/>
      <c r="J11" s="14"/>
      <c r="K11" s="14"/>
      <c r="L11" s="14"/>
      <c r="M11" s="14"/>
    </row>
    <row r="12" spans="1:13" ht="18.75" x14ac:dyDescent="0.3">
      <c r="A12" s="96" t="s">
        <v>52</v>
      </c>
      <c r="B12" s="96"/>
      <c r="C12" s="96"/>
      <c r="D12" s="15"/>
      <c r="E12" s="15"/>
      <c r="F12" s="15"/>
      <c r="G12" s="15"/>
      <c r="H12" s="15"/>
      <c r="I12" s="14"/>
      <c r="J12" s="14"/>
      <c r="K12" s="14"/>
      <c r="L12" s="14"/>
      <c r="M12" s="14"/>
    </row>
    <row r="13" spans="1:13" ht="15.7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 x14ac:dyDescent="0.2">
      <c r="A14" s="117" t="s">
        <v>75</v>
      </c>
      <c r="B14" s="114" t="s">
        <v>77</v>
      </c>
      <c r="C14" s="114" t="s">
        <v>85</v>
      </c>
      <c r="D14" s="114" t="s">
        <v>86</v>
      </c>
      <c r="E14" s="114" t="s">
        <v>78</v>
      </c>
      <c r="F14" s="117" t="s">
        <v>76</v>
      </c>
      <c r="G14" s="108" t="s">
        <v>83</v>
      </c>
      <c r="H14" s="109"/>
      <c r="I14" s="109"/>
      <c r="J14" s="109"/>
      <c r="K14" s="109"/>
      <c r="L14" s="110"/>
      <c r="M14" s="114" t="s">
        <v>82</v>
      </c>
    </row>
    <row r="15" spans="1:13" x14ac:dyDescent="0.2">
      <c r="A15" s="118"/>
      <c r="B15" s="114"/>
      <c r="C15" s="114"/>
      <c r="D15" s="114"/>
      <c r="E15" s="114"/>
      <c r="F15" s="118"/>
      <c r="G15" s="111"/>
      <c r="H15" s="112"/>
      <c r="I15" s="112"/>
      <c r="J15" s="112"/>
      <c r="K15" s="112"/>
      <c r="L15" s="113"/>
      <c r="M15" s="114"/>
    </row>
    <row r="16" spans="1:13" x14ac:dyDescent="0.2">
      <c r="A16" s="118"/>
      <c r="B16" s="114"/>
      <c r="C16" s="114"/>
      <c r="D16" s="114"/>
      <c r="E16" s="114"/>
      <c r="F16" s="118"/>
      <c r="G16" s="114" t="s">
        <v>97</v>
      </c>
      <c r="H16" s="114" t="s">
        <v>79</v>
      </c>
      <c r="I16" s="114" t="s">
        <v>95</v>
      </c>
      <c r="J16" s="114" t="s">
        <v>80</v>
      </c>
      <c r="K16" s="114" t="s">
        <v>81</v>
      </c>
      <c r="L16" s="114" t="s">
        <v>84</v>
      </c>
      <c r="M16" s="114"/>
    </row>
    <row r="17" spans="1:13" x14ac:dyDescent="0.2">
      <c r="A17" s="119"/>
      <c r="B17" s="114"/>
      <c r="C17" s="114"/>
      <c r="D17" s="114"/>
      <c r="E17" s="114"/>
      <c r="F17" s="119"/>
      <c r="G17" s="114"/>
      <c r="H17" s="114"/>
      <c r="I17" s="114"/>
      <c r="J17" s="114"/>
      <c r="K17" s="114"/>
      <c r="L17" s="114"/>
      <c r="M17" s="114"/>
    </row>
    <row r="18" spans="1:13" x14ac:dyDescent="0.2">
      <c r="A18" s="35">
        <v>1</v>
      </c>
      <c r="B18" s="35">
        <v>2</v>
      </c>
      <c r="C18" s="35">
        <v>3</v>
      </c>
      <c r="D18" s="35">
        <v>4</v>
      </c>
      <c r="E18" s="35">
        <v>5</v>
      </c>
      <c r="F18" s="35">
        <v>6</v>
      </c>
      <c r="G18" s="35">
        <v>7</v>
      </c>
      <c r="H18" s="35">
        <v>8</v>
      </c>
      <c r="I18" s="35">
        <v>9</v>
      </c>
      <c r="J18" s="35">
        <v>10</v>
      </c>
      <c r="K18" s="35">
        <v>11</v>
      </c>
      <c r="L18" s="35">
        <v>12</v>
      </c>
      <c r="M18" s="35">
        <v>13</v>
      </c>
    </row>
    <row r="19" spans="1:13" x14ac:dyDescent="0.2">
      <c r="A19" s="36"/>
      <c r="B19" s="36"/>
      <c r="C19" s="36"/>
      <c r="D19" s="36"/>
      <c r="E19" s="37"/>
      <c r="F19" s="37">
        <v>0</v>
      </c>
      <c r="G19" s="37"/>
      <c r="H19" s="37"/>
      <c r="I19" s="37"/>
      <c r="J19" s="37"/>
      <c r="K19" s="37"/>
      <c r="L19" s="37">
        <f>+G19+H19+I19+K19</f>
        <v>0</v>
      </c>
      <c r="M19" s="37"/>
    </row>
    <row r="20" spans="1:13" x14ac:dyDescent="0.2">
      <c r="A20" s="36"/>
      <c r="B20" s="36"/>
      <c r="C20" s="36"/>
      <c r="D20" s="36"/>
      <c r="E20" s="37"/>
      <c r="F20" s="37">
        <v>0</v>
      </c>
      <c r="G20" s="37"/>
      <c r="H20" s="37"/>
      <c r="I20" s="37">
        <v>0</v>
      </c>
      <c r="J20" s="37"/>
      <c r="K20" s="37"/>
      <c r="L20" s="37">
        <f>+G20+H20+I20+K20</f>
        <v>0</v>
      </c>
      <c r="M20" s="37"/>
    </row>
    <row r="21" spans="1:13" x14ac:dyDescent="0.2">
      <c r="A21" s="37"/>
      <c r="B21" s="37"/>
      <c r="C21" s="37"/>
      <c r="D21" s="37"/>
      <c r="E21" s="37"/>
      <c r="F21" s="37">
        <v>0</v>
      </c>
      <c r="G21" s="37"/>
      <c r="H21" s="37"/>
      <c r="I21" s="37"/>
      <c r="J21" s="37"/>
      <c r="K21" s="37"/>
      <c r="L21" s="37">
        <f>+G21+H21+I21+K21</f>
        <v>0</v>
      </c>
      <c r="M21" s="37"/>
    </row>
    <row r="22" spans="1:13" x14ac:dyDescent="0.2">
      <c r="A22" s="37" t="s">
        <v>71</v>
      </c>
      <c r="B22" s="37"/>
      <c r="C22" s="37"/>
      <c r="D22" s="37"/>
      <c r="E22" s="37"/>
      <c r="F22" s="37">
        <f t="shared" ref="F22:M22" si="0">F19+F20+F21</f>
        <v>0</v>
      </c>
      <c r="G22" s="37">
        <f t="shared" si="0"/>
        <v>0</v>
      </c>
      <c r="H22" s="37">
        <f t="shared" si="0"/>
        <v>0</v>
      </c>
      <c r="I22" s="37">
        <f t="shared" si="0"/>
        <v>0</v>
      </c>
      <c r="J22" s="37">
        <f t="shared" si="0"/>
        <v>0</v>
      </c>
      <c r="K22" s="37">
        <f t="shared" si="0"/>
        <v>0</v>
      </c>
      <c r="L22" s="37">
        <f t="shared" si="0"/>
        <v>0</v>
      </c>
      <c r="M22" s="37">
        <f t="shared" si="0"/>
        <v>0</v>
      </c>
    </row>
    <row r="23" spans="1:13" x14ac:dyDescent="0.2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3" x14ac:dyDescent="0.2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x14ac:dyDescent="0.2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 x14ac:dyDescent="0.2">
      <c r="A27" s="148" t="s">
        <v>192</v>
      </c>
      <c r="B27" s="148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</row>
    <row r="28" spans="1:13" x14ac:dyDescent="0.2">
      <c r="A28" s="148" t="s">
        <v>193</v>
      </c>
      <c r="B28" s="148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spans="1:13" x14ac:dyDescent="0.2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0" spans="1:13" x14ac:dyDescent="0.2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3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3" ht="15.75" x14ac:dyDescent="0.25">
      <c r="B32" s="68" t="s">
        <v>181</v>
      </c>
      <c r="C32" s="68"/>
      <c r="D32" s="68"/>
      <c r="E32" s="68"/>
      <c r="F32" s="68"/>
      <c r="G32" s="30"/>
      <c r="H32" s="30"/>
      <c r="I32" s="30"/>
      <c r="J32" s="68" t="s">
        <v>182</v>
      </c>
      <c r="K32" s="68"/>
      <c r="L32" s="68"/>
    </row>
  </sheetData>
  <mergeCells count="26">
    <mergeCell ref="A27:B27"/>
    <mergeCell ref="A28:B28"/>
    <mergeCell ref="B32:F32"/>
    <mergeCell ref="J32:L32"/>
    <mergeCell ref="F3:M3"/>
    <mergeCell ref="A5:M5"/>
    <mergeCell ref="A6:M6"/>
    <mergeCell ref="A8:C8"/>
    <mergeCell ref="A9:C9"/>
    <mergeCell ref="A10:C10"/>
    <mergeCell ref="A11:C11"/>
    <mergeCell ref="A12:C12"/>
    <mergeCell ref="A14:A17"/>
    <mergeCell ref="B14:B17"/>
    <mergeCell ref="C14:C17"/>
    <mergeCell ref="D14:D17"/>
    <mergeCell ref="E14:E17"/>
    <mergeCell ref="F14:F17"/>
    <mergeCell ref="G14:L15"/>
    <mergeCell ref="M14:M17"/>
    <mergeCell ref="G16:G17"/>
    <mergeCell ref="H16:H17"/>
    <mergeCell ref="I16:I17"/>
    <mergeCell ref="J16:J17"/>
    <mergeCell ref="K16:K17"/>
    <mergeCell ref="L16:L17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topLeftCell="A49" zoomScale="85" zoomScaleNormal="85" workbookViewId="0">
      <selection activeCell="A73" sqref="A73:A74"/>
    </sheetView>
  </sheetViews>
  <sheetFormatPr defaultRowHeight="12.75" x14ac:dyDescent="0.2"/>
  <cols>
    <col min="1" max="1" width="56.7109375" customWidth="1"/>
    <col min="2" max="2" width="14" customWidth="1"/>
    <col min="3" max="3" width="13.28515625" customWidth="1"/>
    <col min="4" max="4" width="13.140625" customWidth="1"/>
  </cols>
  <sheetData>
    <row r="1" spans="1:4" x14ac:dyDescent="0.2">
      <c r="A1" s="1" t="s">
        <v>162</v>
      </c>
      <c r="B1" s="2"/>
      <c r="C1" s="2"/>
      <c r="D1" s="2" t="s">
        <v>96</v>
      </c>
    </row>
    <row r="2" spans="1:4" x14ac:dyDescent="0.2">
      <c r="A2" s="1"/>
      <c r="B2" s="1"/>
      <c r="C2" s="2"/>
      <c r="D2" s="2"/>
    </row>
    <row r="3" spans="1:4" ht="15.75" x14ac:dyDescent="0.25">
      <c r="A3" s="121" t="s">
        <v>2</v>
      </c>
      <c r="B3" s="121"/>
      <c r="C3" s="121"/>
      <c r="D3" s="121"/>
    </row>
    <row r="4" spans="1:4" x14ac:dyDescent="0.2">
      <c r="A4" s="122" t="s">
        <v>167</v>
      </c>
      <c r="B4" s="122"/>
      <c r="C4" s="122"/>
      <c r="D4" s="122"/>
    </row>
    <row r="5" spans="1:4" x14ac:dyDescent="0.2">
      <c r="A5" s="122" t="s">
        <v>137</v>
      </c>
      <c r="B5" s="122"/>
      <c r="C5" s="122"/>
      <c r="D5" s="122"/>
    </row>
    <row r="6" spans="1:4" ht="15" x14ac:dyDescent="0.25">
      <c r="A6" s="3"/>
      <c r="B6" s="3"/>
      <c r="C6" s="3"/>
      <c r="D6" s="3"/>
    </row>
    <row r="7" spans="1:4" ht="45" customHeight="1" x14ac:dyDescent="0.2">
      <c r="A7" s="44" t="s">
        <v>0</v>
      </c>
      <c r="B7" s="44" t="s">
        <v>1</v>
      </c>
      <c r="C7" s="44" t="s">
        <v>184</v>
      </c>
      <c r="D7" s="44" t="s">
        <v>185</v>
      </c>
    </row>
    <row r="8" spans="1:4" x14ac:dyDescent="0.2">
      <c r="A8" s="45" t="s">
        <v>3</v>
      </c>
      <c r="B8" s="46" t="s">
        <v>4</v>
      </c>
      <c r="C8" s="43">
        <v>3</v>
      </c>
      <c r="D8" s="43">
        <v>3</v>
      </c>
    </row>
    <row r="9" spans="1:4" x14ac:dyDescent="0.2">
      <c r="A9" s="47" t="s">
        <v>33</v>
      </c>
      <c r="B9" s="46" t="s">
        <v>5</v>
      </c>
      <c r="C9" s="43">
        <v>2373.4</v>
      </c>
      <c r="D9" s="43">
        <v>2373.4</v>
      </c>
    </row>
    <row r="10" spans="1:4" x14ac:dyDescent="0.2">
      <c r="A10" s="45" t="s">
        <v>34</v>
      </c>
      <c r="B10" s="46" t="s">
        <v>4</v>
      </c>
      <c r="C10" s="43">
        <v>1</v>
      </c>
      <c r="D10" s="43">
        <v>1</v>
      </c>
    </row>
    <row r="11" spans="1:4" x14ac:dyDescent="0.2">
      <c r="A11" s="47" t="s">
        <v>35</v>
      </c>
      <c r="B11" s="46" t="s">
        <v>5</v>
      </c>
      <c r="C11" s="43">
        <v>402.1</v>
      </c>
      <c r="D11" s="43">
        <v>402.1</v>
      </c>
    </row>
    <row r="12" spans="1:4" x14ac:dyDescent="0.2">
      <c r="A12" s="45" t="s">
        <v>36</v>
      </c>
      <c r="B12" s="46" t="s">
        <v>4</v>
      </c>
      <c r="C12" s="43"/>
      <c r="D12" s="43"/>
    </row>
    <row r="13" spans="1:4" x14ac:dyDescent="0.2">
      <c r="A13" s="47" t="s">
        <v>35</v>
      </c>
      <c r="B13" s="46" t="s">
        <v>5</v>
      </c>
      <c r="C13" s="43"/>
      <c r="D13" s="43"/>
    </row>
    <row r="14" spans="1:4" x14ac:dyDescent="0.2">
      <c r="A14" s="45" t="s">
        <v>37</v>
      </c>
      <c r="B14" s="46" t="s">
        <v>4</v>
      </c>
      <c r="C14" s="43">
        <v>2</v>
      </c>
      <c r="D14" s="43">
        <v>2</v>
      </c>
    </row>
    <row r="15" spans="1:4" x14ac:dyDescent="0.2">
      <c r="A15" s="47" t="s">
        <v>35</v>
      </c>
      <c r="B15" s="46" t="s">
        <v>5</v>
      </c>
      <c r="C15" s="43">
        <v>1971.3</v>
      </c>
      <c r="D15" s="43">
        <v>1971.3</v>
      </c>
    </row>
    <row r="16" spans="1:4" x14ac:dyDescent="0.2">
      <c r="A16" s="45" t="s">
        <v>38</v>
      </c>
      <c r="B16" s="46" t="s">
        <v>4</v>
      </c>
      <c r="C16" s="43"/>
      <c r="D16" s="43"/>
    </row>
    <row r="17" spans="1:4" x14ac:dyDescent="0.2">
      <c r="A17" s="47" t="s">
        <v>35</v>
      </c>
      <c r="B17" s="46" t="s">
        <v>5</v>
      </c>
      <c r="C17" s="43"/>
      <c r="D17" s="43"/>
    </row>
    <row r="18" spans="1:4" x14ac:dyDescent="0.2">
      <c r="A18" s="45" t="s">
        <v>39</v>
      </c>
      <c r="B18" s="46" t="s">
        <v>4</v>
      </c>
      <c r="C18" s="43"/>
      <c r="D18" s="43"/>
    </row>
    <row r="19" spans="1:4" x14ac:dyDescent="0.2">
      <c r="A19" s="47" t="s">
        <v>35</v>
      </c>
      <c r="B19" s="46" t="s">
        <v>5</v>
      </c>
      <c r="C19" s="43"/>
      <c r="D19" s="43"/>
    </row>
    <row r="20" spans="1:4" x14ac:dyDescent="0.2">
      <c r="A20" s="45" t="s">
        <v>6</v>
      </c>
      <c r="B20" s="46" t="s">
        <v>4</v>
      </c>
      <c r="C20" s="43">
        <v>5</v>
      </c>
      <c r="D20" s="43">
        <v>5</v>
      </c>
    </row>
    <row r="21" spans="1:4" x14ac:dyDescent="0.2">
      <c r="A21" s="47" t="s">
        <v>35</v>
      </c>
      <c r="B21" s="46" t="s">
        <v>5</v>
      </c>
      <c r="C21" s="43">
        <v>2373.4</v>
      </c>
      <c r="D21" s="43">
        <v>2373.4</v>
      </c>
    </row>
    <row r="22" spans="1:4" x14ac:dyDescent="0.2">
      <c r="A22" s="45" t="s">
        <v>34</v>
      </c>
      <c r="B22" s="46" t="s">
        <v>4</v>
      </c>
      <c r="C22" s="43">
        <v>2</v>
      </c>
      <c r="D22" s="43">
        <v>2</v>
      </c>
    </row>
    <row r="23" spans="1:4" x14ac:dyDescent="0.2">
      <c r="A23" s="47" t="s">
        <v>35</v>
      </c>
      <c r="B23" s="46" t="s">
        <v>5</v>
      </c>
      <c r="C23" s="43">
        <v>402.1</v>
      </c>
      <c r="D23" s="43">
        <v>402.1</v>
      </c>
    </row>
    <row r="24" spans="1:4" x14ac:dyDescent="0.2">
      <c r="A24" s="45" t="s">
        <v>36</v>
      </c>
      <c r="B24" s="46" t="s">
        <v>4</v>
      </c>
      <c r="C24" s="43"/>
      <c r="D24" s="43"/>
    </row>
    <row r="25" spans="1:4" x14ac:dyDescent="0.2">
      <c r="A25" s="47" t="s">
        <v>35</v>
      </c>
      <c r="B25" s="46" t="s">
        <v>5</v>
      </c>
      <c r="C25" s="43"/>
      <c r="D25" s="43"/>
    </row>
    <row r="26" spans="1:4" x14ac:dyDescent="0.2">
      <c r="A26" s="45" t="s">
        <v>37</v>
      </c>
      <c r="B26" s="46" t="s">
        <v>4</v>
      </c>
      <c r="C26" s="43">
        <v>3</v>
      </c>
      <c r="D26" s="43">
        <v>3</v>
      </c>
    </row>
    <row r="27" spans="1:4" x14ac:dyDescent="0.2">
      <c r="A27" s="47" t="s">
        <v>35</v>
      </c>
      <c r="B27" s="46" t="s">
        <v>5</v>
      </c>
      <c r="C27" s="43">
        <v>1971.3</v>
      </c>
      <c r="D27" s="43">
        <v>1971.3</v>
      </c>
    </row>
    <row r="28" spans="1:4" x14ac:dyDescent="0.2">
      <c r="A28" s="45" t="s">
        <v>38</v>
      </c>
      <c r="B28" s="46" t="s">
        <v>4</v>
      </c>
      <c r="C28" s="43"/>
      <c r="D28" s="43"/>
    </row>
    <row r="29" spans="1:4" x14ac:dyDescent="0.2">
      <c r="A29" s="47" t="s">
        <v>35</v>
      </c>
      <c r="B29" s="46" t="s">
        <v>5</v>
      </c>
      <c r="C29" s="43"/>
      <c r="D29" s="43"/>
    </row>
    <row r="30" spans="1:4" x14ac:dyDescent="0.2">
      <c r="A30" s="45" t="s">
        <v>39</v>
      </c>
      <c r="B30" s="46" t="s">
        <v>4</v>
      </c>
      <c r="C30" s="43"/>
      <c r="D30" s="43"/>
    </row>
    <row r="31" spans="1:4" x14ac:dyDescent="0.2">
      <c r="A31" s="47" t="s">
        <v>35</v>
      </c>
      <c r="B31" s="46" t="s">
        <v>5</v>
      </c>
      <c r="C31" s="43"/>
      <c r="D31" s="43"/>
    </row>
    <row r="32" spans="1:4" x14ac:dyDescent="0.2">
      <c r="A32" s="45" t="s">
        <v>26</v>
      </c>
      <c r="B32" s="46" t="s">
        <v>4</v>
      </c>
      <c r="C32" s="43"/>
      <c r="D32" s="43"/>
    </row>
    <row r="33" spans="1:4" x14ac:dyDescent="0.2">
      <c r="A33" s="45" t="s">
        <v>7</v>
      </c>
      <c r="B33" s="46" t="s">
        <v>21</v>
      </c>
      <c r="C33" s="43">
        <v>1.7</v>
      </c>
      <c r="D33" s="43">
        <v>1.7</v>
      </c>
    </row>
    <row r="34" spans="1:4" x14ac:dyDescent="0.2">
      <c r="A34" s="45" t="s">
        <v>8</v>
      </c>
      <c r="B34" s="46" t="s">
        <v>4</v>
      </c>
      <c r="C34" s="43"/>
      <c r="D34" s="43"/>
    </row>
    <row r="35" spans="1:4" x14ac:dyDescent="0.2">
      <c r="A35" s="45" t="s">
        <v>9</v>
      </c>
      <c r="B35" s="46" t="s">
        <v>28</v>
      </c>
      <c r="C35" s="43"/>
      <c r="D35" s="43"/>
    </row>
    <row r="36" spans="1:4" x14ac:dyDescent="0.2">
      <c r="A36" s="45" t="s">
        <v>10</v>
      </c>
      <c r="B36" s="46" t="s">
        <v>28</v>
      </c>
      <c r="C36" s="43"/>
      <c r="D36" s="43"/>
    </row>
    <row r="37" spans="1:4" x14ac:dyDescent="0.2">
      <c r="A37" s="45" t="s">
        <v>11</v>
      </c>
      <c r="B37" s="46" t="s">
        <v>28</v>
      </c>
      <c r="C37" s="43"/>
      <c r="D37" s="43"/>
    </row>
    <row r="38" spans="1:4" x14ac:dyDescent="0.2">
      <c r="A38" s="45" t="s">
        <v>12</v>
      </c>
      <c r="B38" s="46" t="s">
        <v>28</v>
      </c>
      <c r="C38" s="43"/>
      <c r="D38" s="43"/>
    </row>
    <row r="39" spans="1:4" x14ac:dyDescent="0.2">
      <c r="A39" s="45" t="s">
        <v>14</v>
      </c>
      <c r="B39" s="46" t="s">
        <v>28</v>
      </c>
      <c r="C39" s="43"/>
      <c r="D39" s="43"/>
    </row>
    <row r="40" spans="1:4" x14ac:dyDescent="0.2">
      <c r="A40" s="45" t="s">
        <v>13</v>
      </c>
      <c r="B40" s="46" t="s">
        <v>28</v>
      </c>
      <c r="C40" s="43"/>
      <c r="D40" s="43"/>
    </row>
    <row r="41" spans="1:4" x14ac:dyDescent="0.2">
      <c r="A41" s="45" t="s">
        <v>15</v>
      </c>
      <c r="B41" s="46" t="s">
        <v>28</v>
      </c>
      <c r="C41" s="43"/>
      <c r="D41" s="43"/>
    </row>
    <row r="42" spans="1:4" x14ac:dyDescent="0.2">
      <c r="A42" s="45" t="s">
        <v>187</v>
      </c>
      <c r="B42" s="46" t="s">
        <v>4</v>
      </c>
      <c r="C42" s="43">
        <v>1</v>
      </c>
      <c r="D42" s="43">
        <v>1</v>
      </c>
    </row>
    <row r="43" spans="1:4" x14ac:dyDescent="0.2">
      <c r="A43" s="47" t="s">
        <v>31</v>
      </c>
      <c r="B43" s="46" t="s">
        <v>32</v>
      </c>
      <c r="C43" s="43">
        <v>600</v>
      </c>
      <c r="D43" s="43">
        <v>600</v>
      </c>
    </row>
    <row r="44" spans="1:4" x14ac:dyDescent="0.2">
      <c r="A44" s="45" t="s">
        <v>27</v>
      </c>
      <c r="B44" s="46" t="s">
        <v>4</v>
      </c>
      <c r="C44" s="43">
        <v>4</v>
      </c>
      <c r="D44" s="43">
        <v>4</v>
      </c>
    </row>
    <row r="45" spans="1:4" x14ac:dyDescent="0.2">
      <c r="A45" s="47" t="s">
        <v>31</v>
      </c>
      <c r="B45" s="46" t="s">
        <v>32</v>
      </c>
      <c r="C45" s="43">
        <v>600</v>
      </c>
      <c r="D45" s="43">
        <v>600</v>
      </c>
    </row>
    <row r="46" spans="1:4" x14ac:dyDescent="0.2">
      <c r="A46" s="45" t="s">
        <v>16</v>
      </c>
      <c r="B46" s="46" t="s">
        <v>4</v>
      </c>
      <c r="C46" s="43">
        <v>2</v>
      </c>
      <c r="D46" s="43">
        <v>2</v>
      </c>
    </row>
    <row r="47" spans="1:4" x14ac:dyDescent="0.2">
      <c r="A47" s="45" t="s">
        <v>17</v>
      </c>
      <c r="B47" s="46" t="s">
        <v>21</v>
      </c>
      <c r="C47" s="43">
        <v>24.9</v>
      </c>
      <c r="D47" s="43">
        <v>24.9</v>
      </c>
    </row>
    <row r="48" spans="1:4" x14ac:dyDescent="0.2">
      <c r="A48" s="45" t="s">
        <v>18</v>
      </c>
      <c r="B48" s="46" t="s">
        <v>21</v>
      </c>
      <c r="C48" s="43">
        <v>11</v>
      </c>
      <c r="D48" s="43">
        <v>11</v>
      </c>
    </row>
    <row r="49" spans="1:4" x14ac:dyDescent="0.2">
      <c r="A49" s="45" t="s">
        <v>19</v>
      </c>
      <c r="B49" s="46" t="s">
        <v>21</v>
      </c>
      <c r="C49" s="43">
        <v>0</v>
      </c>
      <c r="D49" s="43">
        <v>0</v>
      </c>
    </row>
    <row r="50" spans="1:4" x14ac:dyDescent="0.2">
      <c r="A50" s="45" t="s">
        <v>20</v>
      </c>
      <c r="B50" s="46" t="s">
        <v>21</v>
      </c>
      <c r="C50" s="43">
        <v>13.9</v>
      </c>
      <c r="D50" s="43">
        <v>13.9</v>
      </c>
    </row>
    <row r="51" spans="1:4" x14ac:dyDescent="0.2">
      <c r="A51" s="45" t="s">
        <v>188</v>
      </c>
      <c r="B51" s="46" t="s">
        <v>4</v>
      </c>
      <c r="C51" s="43"/>
      <c r="D51" s="43"/>
    </row>
    <row r="52" spans="1:4" x14ac:dyDescent="0.2">
      <c r="A52" s="47" t="s">
        <v>31</v>
      </c>
      <c r="B52" s="46" t="s">
        <v>32</v>
      </c>
      <c r="C52" s="43"/>
      <c r="D52" s="43"/>
    </row>
    <row r="53" spans="1:4" x14ac:dyDescent="0.2">
      <c r="A53" s="45" t="s">
        <v>22</v>
      </c>
      <c r="B53" s="46" t="s">
        <v>25</v>
      </c>
      <c r="C53" s="43"/>
      <c r="D53" s="43"/>
    </row>
    <row r="54" spans="1:4" x14ac:dyDescent="0.2">
      <c r="A54" s="45" t="s">
        <v>23</v>
      </c>
      <c r="B54" s="46" t="s">
        <v>4</v>
      </c>
      <c r="C54" s="43"/>
      <c r="D54" s="43"/>
    </row>
    <row r="55" spans="1:4" x14ac:dyDescent="0.2">
      <c r="A55" s="45" t="s">
        <v>44</v>
      </c>
      <c r="B55" s="46" t="s">
        <v>4</v>
      </c>
      <c r="C55" s="43">
        <v>839</v>
      </c>
      <c r="D55" s="43"/>
    </row>
    <row r="56" spans="1:4" ht="12.75" customHeight="1" x14ac:dyDescent="0.2">
      <c r="A56" s="47" t="s">
        <v>29</v>
      </c>
      <c r="B56" s="46" t="s">
        <v>30</v>
      </c>
      <c r="C56" s="43">
        <v>39.79</v>
      </c>
      <c r="D56" s="43"/>
    </row>
    <row r="57" spans="1:4" ht="12.75" customHeight="1" x14ac:dyDescent="0.2">
      <c r="A57" s="48" t="s">
        <v>40</v>
      </c>
      <c r="B57" s="46"/>
      <c r="C57" s="43"/>
      <c r="D57" s="43"/>
    </row>
    <row r="58" spans="1:4" ht="12.75" customHeight="1" x14ac:dyDescent="0.2">
      <c r="A58" s="48" t="s">
        <v>41</v>
      </c>
      <c r="B58" s="46" t="s">
        <v>4</v>
      </c>
      <c r="C58" s="43">
        <v>171</v>
      </c>
      <c r="D58" s="43">
        <v>171</v>
      </c>
    </row>
    <row r="59" spans="1:4" ht="12.75" customHeight="1" x14ac:dyDescent="0.2">
      <c r="A59" s="47" t="s">
        <v>29</v>
      </c>
      <c r="B59" s="46" t="s">
        <v>30</v>
      </c>
      <c r="C59" s="43">
        <v>7.3</v>
      </c>
      <c r="D59" s="43">
        <v>3</v>
      </c>
    </row>
    <row r="60" spans="1:4" ht="12.75" customHeight="1" x14ac:dyDescent="0.2">
      <c r="A60" s="48" t="s">
        <v>42</v>
      </c>
      <c r="B60" s="46" t="s">
        <v>4</v>
      </c>
      <c r="C60" s="43">
        <v>668</v>
      </c>
      <c r="D60" s="43"/>
    </row>
    <row r="61" spans="1:4" ht="12.75" customHeight="1" x14ac:dyDescent="0.2">
      <c r="A61" s="47" t="s">
        <v>29</v>
      </c>
      <c r="B61" s="46" t="s">
        <v>30</v>
      </c>
      <c r="C61" s="43">
        <v>32.49</v>
      </c>
      <c r="D61" s="43"/>
    </row>
    <row r="62" spans="1:4" ht="12.75" customHeight="1" x14ac:dyDescent="0.2">
      <c r="A62" s="48" t="s">
        <v>43</v>
      </c>
      <c r="B62" s="46" t="s">
        <v>4</v>
      </c>
      <c r="C62" s="43"/>
      <c r="D62" s="43"/>
    </row>
    <row r="63" spans="1:4" ht="12.75" customHeight="1" x14ac:dyDescent="0.2">
      <c r="A63" s="47" t="s">
        <v>29</v>
      </c>
      <c r="B63" s="46" t="s">
        <v>30</v>
      </c>
      <c r="C63" s="43"/>
      <c r="D63" s="43"/>
    </row>
    <row r="64" spans="1:4" x14ac:dyDescent="0.2">
      <c r="A64" s="45" t="s">
        <v>24</v>
      </c>
      <c r="B64" s="46" t="s">
        <v>4</v>
      </c>
      <c r="C64" s="43"/>
      <c r="D64" s="43"/>
    </row>
    <row r="65" spans="1:4" x14ac:dyDescent="0.2">
      <c r="A65" s="49"/>
      <c r="B65" s="49"/>
      <c r="C65" s="49"/>
      <c r="D65" s="49"/>
    </row>
    <row r="66" spans="1:4" ht="15.75" x14ac:dyDescent="0.25">
      <c r="A66" s="19" t="s">
        <v>111</v>
      </c>
      <c r="B66" s="41"/>
      <c r="C66" s="41"/>
      <c r="D66" s="41"/>
    </row>
    <row r="67" spans="1:4" x14ac:dyDescent="0.2">
      <c r="A67" s="41"/>
      <c r="B67" s="41"/>
      <c r="C67" s="41"/>
      <c r="D67" s="41"/>
    </row>
    <row r="68" spans="1:4" x14ac:dyDescent="0.2">
      <c r="A68" s="41"/>
      <c r="B68" s="41"/>
      <c r="C68" s="41"/>
      <c r="D68" s="41"/>
    </row>
    <row r="69" spans="1:4" x14ac:dyDescent="0.2">
      <c r="A69" s="41"/>
      <c r="B69" s="41"/>
      <c r="C69" s="41"/>
      <c r="D69" s="41"/>
    </row>
    <row r="70" spans="1:4" ht="15.75" x14ac:dyDescent="0.25">
      <c r="A70" s="120" t="s">
        <v>186</v>
      </c>
      <c r="B70" s="120"/>
      <c r="C70" s="120"/>
      <c r="D70" s="120"/>
    </row>
    <row r="71" spans="1:4" x14ac:dyDescent="0.2">
      <c r="A71" s="41"/>
      <c r="B71" s="41"/>
      <c r="C71" s="41"/>
      <c r="D71" s="41"/>
    </row>
    <row r="73" spans="1:4" x14ac:dyDescent="0.2">
      <c r="A73" s="61" t="s">
        <v>192</v>
      </c>
    </row>
    <row r="74" spans="1:4" x14ac:dyDescent="0.2">
      <c r="A74" s="61" t="s">
        <v>193</v>
      </c>
    </row>
  </sheetData>
  <mergeCells count="4">
    <mergeCell ref="A70:D70"/>
    <mergeCell ref="A3:D3"/>
    <mergeCell ref="A4:D4"/>
    <mergeCell ref="A5:D5"/>
  </mergeCells>
  <phoneticPr fontId="0" type="noConversion"/>
  <pageMargins left="0.65" right="0.4" top="0.25" bottom="0.46" header="0.17" footer="0.3"/>
  <pageSetup paperSize="9"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opLeftCell="A16" zoomScale="130" zoomScaleNormal="130" workbookViewId="0">
      <selection activeCell="A26" sqref="A26:A27"/>
    </sheetView>
  </sheetViews>
  <sheetFormatPr defaultColWidth="10.28515625" defaultRowHeight="15.75" x14ac:dyDescent="0.2"/>
  <cols>
    <col min="1" max="1" width="18.42578125" style="8" customWidth="1"/>
    <col min="2" max="2" width="12.85546875" style="8" customWidth="1"/>
    <col min="3" max="3" width="6.28515625" style="8" customWidth="1"/>
    <col min="4" max="4" width="6.85546875" style="8" customWidth="1"/>
    <col min="5" max="5" width="6.7109375" style="8" customWidth="1"/>
    <col min="6" max="6" width="13.42578125" style="8" customWidth="1"/>
    <col min="7" max="7" width="6.5703125" style="8" customWidth="1"/>
    <col min="8" max="8" width="7.140625" style="8" customWidth="1"/>
    <col min="9" max="9" width="7.28515625" style="8" customWidth="1"/>
    <col min="10" max="10" width="7.7109375" style="8" customWidth="1"/>
    <col min="11" max="11" width="10.140625" style="8" customWidth="1"/>
    <col min="12" max="12" width="5.85546875" style="8" customWidth="1"/>
    <col min="13" max="14" width="5" style="8" customWidth="1"/>
    <col min="15" max="16" width="5.28515625" style="8" customWidth="1"/>
    <col min="17" max="17" width="5.140625" style="8" customWidth="1"/>
    <col min="18" max="20" width="5" style="8" customWidth="1"/>
    <col min="21" max="21" width="5.5703125" style="8" customWidth="1"/>
    <col min="22" max="16384" width="10.28515625" style="8"/>
  </cols>
  <sheetData>
    <row r="1" spans="1:21" ht="15.75" customHeight="1" x14ac:dyDescent="0.2">
      <c r="U1" s="25"/>
    </row>
    <row r="2" spans="1:21" ht="20.25" customHeight="1" x14ac:dyDescent="0.2">
      <c r="Q2" s="131" t="s">
        <v>118</v>
      </c>
      <c r="R2" s="131"/>
      <c r="S2" s="131"/>
      <c r="T2" s="131"/>
      <c r="U2" s="25"/>
    </row>
    <row r="3" spans="1:21" ht="24" customHeight="1" x14ac:dyDescent="0.2">
      <c r="A3" s="135" t="s">
        <v>58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25"/>
    </row>
    <row r="4" spans="1:21" ht="15.75" customHeight="1" x14ac:dyDescent="0.2">
      <c r="A4" s="136" t="s">
        <v>189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25"/>
    </row>
    <row r="5" spans="1:21" ht="7.5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25"/>
    </row>
    <row r="6" spans="1:21" ht="60" customHeight="1" x14ac:dyDescent="0.2">
      <c r="A6" s="9"/>
      <c r="B6" s="9"/>
      <c r="U6" s="25"/>
    </row>
    <row r="7" spans="1:21" ht="25.15" customHeight="1" x14ac:dyDescent="0.2">
      <c r="A7" s="123" t="s">
        <v>119</v>
      </c>
      <c r="B7" s="128" t="s">
        <v>120</v>
      </c>
      <c r="C7" s="129"/>
      <c r="D7" s="129"/>
      <c r="E7" s="129"/>
      <c r="F7" s="129"/>
      <c r="G7" s="129"/>
      <c r="H7" s="129"/>
      <c r="I7" s="129"/>
      <c r="J7" s="129"/>
      <c r="K7" s="129"/>
      <c r="L7" s="128" t="s">
        <v>114</v>
      </c>
      <c r="M7" s="129"/>
      <c r="N7" s="129"/>
      <c r="O7" s="129"/>
      <c r="P7" s="129"/>
      <c r="Q7" s="129"/>
      <c r="R7" s="129"/>
      <c r="S7" s="129"/>
      <c r="T7" s="130"/>
      <c r="U7" s="25"/>
    </row>
    <row r="8" spans="1:21" ht="29.45" customHeight="1" x14ac:dyDescent="0.2">
      <c r="A8" s="123"/>
      <c r="B8" s="124" t="s">
        <v>113</v>
      </c>
      <c r="C8" s="124" t="s">
        <v>127</v>
      </c>
      <c r="D8" s="124" t="s">
        <v>121</v>
      </c>
      <c r="E8" s="132" t="s">
        <v>122</v>
      </c>
      <c r="F8" s="124" t="s">
        <v>126</v>
      </c>
      <c r="G8" s="124" t="s">
        <v>123</v>
      </c>
      <c r="H8" s="124" t="s">
        <v>130</v>
      </c>
      <c r="I8" s="124" t="s">
        <v>129</v>
      </c>
      <c r="J8" s="124" t="s">
        <v>128</v>
      </c>
      <c r="K8" s="132" t="s">
        <v>131</v>
      </c>
      <c r="L8" s="125" t="s">
        <v>59</v>
      </c>
      <c r="M8" s="126"/>
      <c r="N8" s="126"/>
      <c r="O8" s="126"/>
      <c r="P8" s="126"/>
      <c r="Q8" s="127"/>
      <c r="R8" s="125" t="s">
        <v>117</v>
      </c>
      <c r="S8" s="126"/>
      <c r="T8" s="127"/>
      <c r="U8" s="25"/>
    </row>
    <row r="9" spans="1:21" ht="18.75" customHeight="1" x14ac:dyDescent="0.2">
      <c r="A9" s="123"/>
      <c r="B9" s="124"/>
      <c r="C9" s="124"/>
      <c r="D9" s="124"/>
      <c r="E9" s="133"/>
      <c r="F9" s="124"/>
      <c r="G9" s="124"/>
      <c r="H9" s="124"/>
      <c r="I9" s="124"/>
      <c r="J9" s="124"/>
      <c r="K9" s="133"/>
      <c r="L9" s="124" t="s">
        <v>55</v>
      </c>
      <c r="M9" s="124" t="s">
        <v>60</v>
      </c>
      <c r="N9" s="124" t="s">
        <v>61</v>
      </c>
      <c r="O9" s="124" t="s">
        <v>62</v>
      </c>
      <c r="P9" s="124" t="s">
        <v>63</v>
      </c>
      <c r="Q9" s="124" t="s">
        <v>64</v>
      </c>
      <c r="R9" s="124" t="s">
        <v>55</v>
      </c>
      <c r="S9" s="124" t="s">
        <v>115</v>
      </c>
      <c r="T9" s="124" t="s">
        <v>116</v>
      </c>
      <c r="U9" s="25"/>
    </row>
    <row r="10" spans="1:21" ht="15.75" customHeight="1" x14ac:dyDescent="0.2">
      <c r="A10" s="123"/>
      <c r="B10" s="124"/>
      <c r="C10" s="124"/>
      <c r="D10" s="124"/>
      <c r="E10" s="133"/>
      <c r="F10" s="124"/>
      <c r="G10" s="124"/>
      <c r="H10" s="124"/>
      <c r="I10" s="124"/>
      <c r="J10" s="124"/>
      <c r="K10" s="133"/>
      <c r="L10" s="124"/>
      <c r="M10" s="124"/>
      <c r="N10" s="124"/>
      <c r="O10" s="124"/>
      <c r="P10" s="124"/>
      <c r="Q10" s="124"/>
      <c r="R10" s="124"/>
      <c r="S10" s="124"/>
      <c r="T10" s="124"/>
      <c r="U10" s="25"/>
    </row>
    <row r="11" spans="1:21" ht="79.5" customHeight="1" x14ac:dyDescent="0.2">
      <c r="A11" s="123"/>
      <c r="B11" s="124"/>
      <c r="C11" s="124"/>
      <c r="D11" s="124"/>
      <c r="E11" s="134"/>
      <c r="F11" s="124"/>
      <c r="G11" s="124"/>
      <c r="H11" s="124"/>
      <c r="I11" s="124"/>
      <c r="J11" s="124"/>
      <c r="K11" s="134"/>
      <c r="L11" s="124"/>
      <c r="M11" s="124"/>
      <c r="N11" s="124"/>
      <c r="O11" s="124"/>
      <c r="P11" s="124"/>
      <c r="Q11" s="124"/>
      <c r="R11" s="124"/>
      <c r="S11" s="124"/>
      <c r="T11" s="124"/>
      <c r="U11" s="25"/>
    </row>
    <row r="12" spans="1:21" ht="12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23">
        <v>9</v>
      </c>
      <c r="K12" s="23">
        <v>10.6</v>
      </c>
      <c r="L12" s="23">
        <v>11.545454545454501</v>
      </c>
      <c r="M12" s="23">
        <v>13</v>
      </c>
      <c r="N12" s="23">
        <v>14.454545454545499</v>
      </c>
      <c r="O12" s="23">
        <v>15</v>
      </c>
      <c r="P12" s="23">
        <v>16</v>
      </c>
      <c r="Q12" s="23">
        <v>17</v>
      </c>
      <c r="R12" s="23">
        <v>18</v>
      </c>
      <c r="S12" s="23">
        <v>19</v>
      </c>
      <c r="T12" s="23">
        <v>23.1818181818185</v>
      </c>
      <c r="U12" s="25"/>
    </row>
    <row r="13" spans="1:21" ht="38.25" customHeight="1" x14ac:dyDescent="0.2">
      <c r="A13" s="35" t="s">
        <v>138</v>
      </c>
      <c r="B13" s="35" t="s">
        <v>142</v>
      </c>
      <c r="C13" s="35" t="s">
        <v>145</v>
      </c>
      <c r="D13" s="35">
        <v>0.85</v>
      </c>
      <c r="E13" s="35">
        <v>0.54</v>
      </c>
      <c r="F13" s="35" t="s">
        <v>146</v>
      </c>
      <c r="G13" s="35" t="s">
        <v>149</v>
      </c>
      <c r="H13" s="35" t="s">
        <v>134</v>
      </c>
      <c r="I13" s="35" t="s">
        <v>136</v>
      </c>
      <c r="J13" s="35" t="s">
        <v>136</v>
      </c>
      <c r="K13" s="35">
        <v>1277</v>
      </c>
      <c r="L13" s="35">
        <f>Q13+P13+O13+N13+M13</f>
        <v>7</v>
      </c>
      <c r="M13" s="35">
        <v>1</v>
      </c>
      <c r="N13" s="35">
        <v>2</v>
      </c>
      <c r="O13" s="35">
        <v>2</v>
      </c>
      <c r="P13" s="35"/>
      <c r="Q13" s="35">
        <v>2</v>
      </c>
      <c r="R13" s="35">
        <v>7</v>
      </c>
      <c r="S13" s="35"/>
      <c r="T13" s="35">
        <v>7</v>
      </c>
      <c r="U13" s="25"/>
    </row>
    <row r="14" spans="1:21" ht="39.75" customHeight="1" x14ac:dyDescent="0.2">
      <c r="A14" s="35" t="s">
        <v>139</v>
      </c>
      <c r="B14" s="35" t="s">
        <v>143</v>
      </c>
      <c r="C14" s="35">
        <v>1999</v>
      </c>
      <c r="D14" s="35">
        <v>0.26</v>
      </c>
      <c r="E14" s="35">
        <v>0.13</v>
      </c>
      <c r="F14" s="50" t="s">
        <v>147</v>
      </c>
      <c r="G14" s="35" t="s">
        <v>149</v>
      </c>
      <c r="H14" s="35" t="s">
        <v>136</v>
      </c>
      <c r="I14" s="35" t="s">
        <v>136</v>
      </c>
      <c r="J14" s="35" t="s">
        <v>136</v>
      </c>
      <c r="K14" s="35">
        <v>280</v>
      </c>
      <c r="L14" s="35">
        <f>Q14+P14+O14+N14+M14</f>
        <v>1</v>
      </c>
      <c r="M14" s="35"/>
      <c r="N14" s="35">
        <v>1</v>
      </c>
      <c r="O14" s="35"/>
      <c r="P14" s="35"/>
      <c r="Q14" s="35"/>
      <c r="R14" s="35">
        <v>1</v>
      </c>
      <c r="S14" s="35"/>
      <c r="T14" s="35">
        <v>1</v>
      </c>
      <c r="U14" s="25"/>
    </row>
    <row r="15" spans="1:21" ht="48.75" customHeight="1" x14ac:dyDescent="0.2">
      <c r="A15" s="35" t="s">
        <v>140</v>
      </c>
      <c r="B15" s="35" t="s">
        <v>144</v>
      </c>
      <c r="C15" s="35">
        <v>1991</v>
      </c>
      <c r="D15" s="35">
        <v>0.64</v>
      </c>
      <c r="E15" s="35">
        <v>0.52</v>
      </c>
      <c r="F15" s="35" t="s">
        <v>148</v>
      </c>
      <c r="G15" s="35" t="s">
        <v>150</v>
      </c>
      <c r="H15" s="35" t="s">
        <v>134</v>
      </c>
      <c r="I15" s="35" t="s">
        <v>136</v>
      </c>
      <c r="J15" s="35" t="s">
        <v>136</v>
      </c>
      <c r="K15" s="35">
        <v>158</v>
      </c>
      <c r="L15" s="35">
        <f>Q15+P15+O15+N15+M15</f>
        <v>1</v>
      </c>
      <c r="M15" s="35"/>
      <c r="N15" s="35"/>
      <c r="O15" s="35">
        <v>1</v>
      </c>
      <c r="P15" s="35"/>
      <c r="Q15" s="35"/>
      <c r="R15" s="35">
        <v>1</v>
      </c>
      <c r="S15" s="35"/>
      <c r="T15" s="35">
        <v>1</v>
      </c>
      <c r="U15" s="25"/>
    </row>
    <row r="16" spans="1:21" ht="15.75" customHeight="1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>
        <f>Q16+P16+O16+N16+M16</f>
        <v>0</v>
      </c>
      <c r="M16" s="35"/>
      <c r="N16" s="35"/>
      <c r="O16" s="35"/>
      <c r="P16" s="35"/>
      <c r="Q16" s="35"/>
      <c r="R16" s="35"/>
      <c r="S16" s="35"/>
      <c r="T16" s="35"/>
      <c r="U16" s="25"/>
    </row>
    <row r="17" spans="1:21" ht="15.75" customHeight="1" x14ac:dyDescent="0.2">
      <c r="A17" s="51" t="s">
        <v>124</v>
      </c>
      <c r="B17" s="51"/>
      <c r="C17" s="51"/>
      <c r="D17" s="52">
        <f>D13+D14+D15+D16</f>
        <v>1.75</v>
      </c>
      <c r="E17" s="52">
        <f>E13+E14+E15+E16</f>
        <v>1.19</v>
      </c>
      <c r="F17" s="52"/>
      <c r="G17" s="52"/>
      <c r="H17" s="52"/>
      <c r="I17" s="52"/>
      <c r="J17" s="52"/>
      <c r="K17" s="52">
        <f t="shared" ref="K17:S17" si="0">K13+K14+K15+K16</f>
        <v>1715</v>
      </c>
      <c r="L17" s="53">
        <f>L13+L14+L15+L16</f>
        <v>9</v>
      </c>
      <c r="M17" s="52">
        <f t="shared" si="0"/>
        <v>1</v>
      </c>
      <c r="N17" s="52">
        <f t="shared" si="0"/>
        <v>3</v>
      </c>
      <c r="O17" s="52">
        <f t="shared" si="0"/>
        <v>3</v>
      </c>
      <c r="P17" s="52">
        <f t="shared" si="0"/>
        <v>0</v>
      </c>
      <c r="Q17" s="52">
        <f t="shared" si="0"/>
        <v>2</v>
      </c>
      <c r="R17" s="52">
        <f t="shared" si="0"/>
        <v>9</v>
      </c>
      <c r="S17" s="52">
        <f t="shared" si="0"/>
        <v>0</v>
      </c>
      <c r="T17" s="52">
        <f>T13+T14+T15+T16</f>
        <v>9</v>
      </c>
      <c r="U17" s="25"/>
    </row>
    <row r="18" spans="1:21" ht="15.75" customHeight="1" x14ac:dyDescent="0.2">
      <c r="U18" s="25"/>
    </row>
    <row r="19" spans="1:21" ht="15.75" customHeight="1" x14ac:dyDescent="0.2">
      <c r="A19" s="21" t="s">
        <v>125</v>
      </c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U19" s="25"/>
    </row>
    <row r="20" spans="1:21" ht="15.75" customHeight="1" x14ac:dyDescent="0.2">
      <c r="A20" s="137" t="s">
        <v>141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22"/>
      <c r="U20" s="25"/>
    </row>
    <row r="21" spans="1:21" x14ac:dyDescent="0.2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22"/>
      <c r="U21" s="25"/>
    </row>
    <row r="22" spans="1:21" ht="21" customHeight="1" x14ac:dyDescent="0.25">
      <c r="A22" s="94" t="s">
        <v>190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25"/>
      <c r="R22" s="25"/>
      <c r="S22" s="25"/>
      <c r="T22" s="25"/>
      <c r="U22" s="25"/>
    </row>
    <row r="23" spans="1:21" ht="19.5" customHeight="1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x14ac:dyDescent="0.2">
      <c r="A26" s="61" t="s">
        <v>192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 x14ac:dyDescent="0.2">
      <c r="A27" s="61" t="s">
        <v>193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1:2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</sheetData>
  <mergeCells count="30">
    <mergeCell ref="A22:P22"/>
    <mergeCell ref="Q2:T2"/>
    <mergeCell ref="C8:C11"/>
    <mergeCell ref="K8:K11"/>
    <mergeCell ref="P9:P11"/>
    <mergeCell ref="R9:R11"/>
    <mergeCell ref="A3:T3"/>
    <mergeCell ref="A4:T5"/>
    <mergeCell ref="B8:B11"/>
    <mergeCell ref="Q9:Q11"/>
    <mergeCell ref="T9:T11"/>
    <mergeCell ref="E8:E11"/>
    <mergeCell ref="B7:K7"/>
    <mergeCell ref="O9:O11"/>
    <mergeCell ref="A20:R20"/>
    <mergeCell ref="A21:R21"/>
    <mergeCell ref="A7:A11"/>
    <mergeCell ref="M9:M11"/>
    <mergeCell ref="S9:S11"/>
    <mergeCell ref="L8:Q8"/>
    <mergeCell ref="L9:L11"/>
    <mergeCell ref="J8:J11"/>
    <mergeCell ref="D8:D11"/>
    <mergeCell ref="L7:T7"/>
    <mergeCell ref="R8:T8"/>
    <mergeCell ref="F8:F11"/>
    <mergeCell ref="G8:G11"/>
    <mergeCell ref="H8:H11"/>
    <mergeCell ref="I8:I11"/>
    <mergeCell ref="N9:N11"/>
  </mergeCells>
  <pageMargins left="0.46" right="0.41" top="0.61" bottom="0.45" header="0.37" footer="0.28000000000000003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13" zoomScaleNormal="75" zoomScaleSheetLayoutView="75" workbookViewId="0">
      <selection activeCell="A27" sqref="A27:A28"/>
    </sheetView>
  </sheetViews>
  <sheetFormatPr defaultColWidth="10.28515625" defaultRowHeight="15.75" x14ac:dyDescent="0.25"/>
  <cols>
    <col min="1" max="1" width="32.42578125" style="12" customWidth="1"/>
    <col min="2" max="3" width="10.140625" style="13" customWidth="1"/>
    <col min="4" max="4" width="10.5703125" style="13" customWidth="1"/>
    <col min="5" max="5" width="11" style="13" customWidth="1"/>
    <col min="6" max="6" width="10.85546875" style="13" customWidth="1"/>
    <col min="7" max="7" width="9.42578125" style="13" customWidth="1"/>
    <col min="8" max="8" width="10.140625" style="13" customWidth="1"/>
    <col min="9" max="9" width="11.140625" style="13" customWidth="1"/>
    <col min="10" max="11" width="10.85546875" style="13" customWidth="1"/>
    <col min="12" max="16384" width="10.28515625" style="12"/>
  </cols>
  <sheetData>
    <row r="1" spans="1:1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/>
      <c r="B2" s="11"/>
      <c r="C2" s="11"/>
      <c r="D2" s="11"/>
      <c r="E2" s="11"/>
      <c r="F2" s="11"/>
      <c r="G2" s="11"/>
      <c r="H2" s="138" t="s">
        <v>98</v>
      </c>
      <c r="I2" s="138"/>
      <c r="J2" s="138"/>
      <c r="K2" s="138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5">
      <c r="A5" s="139" t="s">
        <v>65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x14ac:dyDescent="0.25">
      <c r="A6" s="140" t="s">
        <v>191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5"/>
    </row>
    <row r="8" spans="1:11" ht="22.5" customHeight="1" x14ac:dyDescent="0.25">
      <c r="A8" s="141" t="s">
        <v>112</v>
      </c>
      <c r="B8" s="142" t="s">
        <v>66</v>
      </c>
      <c r="C8" s="142"/>
      <c r="D8" s="142"/>
      <c r="E8" s="142"/>
      <c r="F8" s="142"/>
      <c r="G8" s="142"/>
      <c r="H8" s="142"/>
      <c r="I8" s="142"/>
      <c r="J8" s="142"/>
      <c r="K8" s="142"/>
    </row>
    <row r="9" spans="1:11" ht="15.75" customHeight="1" x14ac:dyDescent="0.25">
      <c r="A9" s="141"/>
      <c r="B9" s="141" t="s">
        <v>151</v>
      </c>
      <c r="C9" s="141"/>
      <c r="D9" s="141"/>
      <c r="E9" s="141"/>
      <c r="F9" s="141"/>
      <c r="G9" s="141" t="s">
        <v>152</v>
      </c>
      <c r="H9" s="141"/>
      <c r="I9" s="141"/>
      <c r="J9" s="141"/>
      <c r="K9" s="141"/>
    </row>
    <row r="10" spans="1:11" x14ac:dyDescent="0.2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1:11" ht="64.5" customHeight="1" x14ac:dyDescent="0.25">
      <c r="A11" s="141"/>
      <c r="B11" s="56" t="s">
        <v>67</v>
      </c>
      <c r="C11" s="56" t="s">
        <v>69</v>
      </c>
      <c r="D11" s="56" t="s">
        <v>68</v>
      </c>
      <c r="E11" s="56" t="s">
        <v>99</v>
      </c>
      <c r="F11" s="51" t="s">
        <v>70</v>
      </c>
      <c r="G11" s="56" t="s">
        <v>67</v>
      </c>
      <c r="H11" s="56" t="s">
        <v>69</v>
      </c>
      <c r="I11" s="56" t="s">
        <v>68</v>
      </c>
      <c r="J11" s="56" t="s">
        <v>99</v>
      </c>
      <c r="K11" s="51" t="s">
        <v>70</v>
      </c>
    </row>
    <row r="12" spans="1:11" ht="15" customHeight="1" x14ac:dyDescent="0.25">
      <c r="A12" s="35">
        <v>1</v>
      </c>
      <c r="B12" s="35">
        <v>2</v>
      </c>
      <c r="C12" s="35">
        <v>3</v>
      </c>
      <c r="D12" s="35">
        <v>4</v>
      </c>
      <c r="E12" s="35">
        <v>5</v>
      </c>
      <c r="F12" s="35">
        <v>6</v>
      </c>
      <c r="G12" s="35">
        <v>7</v>
      </c>
      <c r="H12" s="35">
        <v>8</v>
      </c>
      <c r="I12" s="35">
        <v>9</v>
      </c>
      <c r="J12" s="35">
        <v>10</v>
      </c>
      <c r="K12" s="35">
        <v>11</v>
      </c>
    </row>
    <row r="13" spans="1:11" ht="21.75" customHeight="1" x14ac:dyDescent="0.25">
      <c r="A13" s="57" t="s">
        <v>153</v>
      </c>
      <c r="B13" s="57">
        <v>148</v>
      </c>
      <c r="C13" s="57"/>
      <c r="D13" s="57">
        <v>402</v>
      </c>
      <c r="E13" s="57"/>
      <c r="F13" s="57"/>
      <c r="G13" s="57">
        <v>95</v>
      </c>
      <c r="H13" s="57"/>
      <c r="I13" s="57">
        <v>388.66699999999997</v>
      </c>
      <c r="J13" s="57"/>
      <c r="K13" s="57"/>
    </row>
    <row r="14" spans="1:11" ht="22.5" customHeight="1" x14ac:dyDescent="0.25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ht="19.5" customHeight="1" x14ac:dyDescent="0.25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ht="20.25" customHeight="1" x14ac:dyDescent="0.25">
      <c r="A16" s="59" t="s">
        <v>51</v>
      </c>
      <c r="B16" s="60">
        <f t="shared" ref="B16:H16" si="0">B13+B14+B15</f>
        <v>148</v>
      </c>
      <c r="C16" s="60">
        <f t="shared" si="0"/>
        <v>0</v>
      </c>
      <c r="D16" s="60">
        <f t="shared" si="0"/>
        <v>402</v>
      </c>
      <c r="E16" s="60">
        <f t="shared" si="0"/>
        <v>0</v>
      </c>
      <c r="F16" s="60">
        <f t="shared" si="0"/>
        <v>0</v>
      </c>
      <c r="G16" s="60">
        <f t="shared" si="0"/>
        <v>95</v>
      </c>
      <c r="H16" s="60">
        <f t="shared" si="0"/>
        <v>0</v>
      </c>
      <c r="I16" s="60">
        <f>I13+I14+I15</f>
        <v>388.66699999999997</v>
      </c>
      <c r="J16" s="60">
        <f>J13+J14+J15</f>
        <v>0</v>
      </c>
      <c r="K16" s="60">
        <f>K13+K14+K15</f>
        <v>0</v>
      </c>
    </row>
    <row r="18" spans="1:11" ht="33" x14ac:dyDescent="0.45">
      <c r="A18" s="24" t="s">
        <v>132</v>
      </c>
    </row>
    <row r="23" spans="1:11" x14ac:dyDescent="0.25">
      <c r="A23" s="120" t="s">
        <v>186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</row>
    <row r="27" spans="1:11" x14ac:dyDescent="0.25">
      <c r="A27" s="61" t="s">
        <v>192</v>
      </c>
    </row>
    <row r="28" spans="1:11" x14ac:dyDescent="0.25">
      <c r="A28" s="61" t="s">
        <v>193</v>
      </c>
    </row>
  </sheetData>
  <mergeCells count="8">
    <mergeCell ref="A23:K23"/>
    <mergeCell ref="H2:K2"/>
    <mergeCell ref="A5:K5"/>
    <mergeCell ref="A6:K6"/>
    <mergeCell ref="A8:A11"/>
    <mergeCell ref="B8:K8"/>
    <mergeCell ref="B9:F10"/>
    <mergeCell ref="G9:K10"/>
  </mergeCells>
  <phoneticPr fontId="1" type="noConversion"/>
  <pageMargins left="0.78" right="0.25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ф1 Сводн.финплан</vt:lpstr>
      <vt:lpstr>ф2 ПланКПРТепло</vt:lpstr>
      <vt:lpstr>ПланКПРВода</vt:lpstr>
      <vt:lpstr>ПланКПРЖилфонд</vt:lpstr>
      <vt:lpstr>ф3 Осн.фонды</vt:lpstr>
      <vt:lpstr>ф3.1 Источн.тепл</vt:lpstr>
      <vt:lpstr>ф4 Потр в топливе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Zemleustraitel</cp:lastModifiedBy>
  <cp:lastPrinted>2020-04-21T02:06:27Z</cp:lastPrinted>
  <dcterms:created xsi:type="dcterms:W3CDTF">1996-10-08T23:32:33Z</dcterms:created>
  <dcterms:modified xsi:type="dcterms:W3CDTF">2020-04-21T02:20:40Z</dcterms:modified>
</cp:coreProperties>
</file>