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8490" yWindow="1155" windowWidth="16140" windowHeight="11490"/>
  </bookViews>
  <sheets>
    <sheet name="доходы 2022" sheetId="1" r:id="rId1"/>
    <sheet name="расходы 2022" sheetId="2" r:id="rId2"/>
    <sheet name="1расходы 2022" sheetId="3" r:id="rId3"/>
    <sheet name="Источники 2022" sheetId="4" r:id="rId4"/>
  </sheets>
  <calcPr calcId="125725"/>
</workbook>
</file>

<file path=xl/calcChain.xml><?xml version="1.0" encoding="utf-8"?>
<calcChain xmlns="http://schemas.openxmlformats.org/spreadsheetml/2006/main">
  <c r="C36" i="1"/>
  <c r="H12" i="2"/>
  <c r="H11" s="1"/>
  <c r="G12"/>
  <c r="G11" s="1"/>
  <c r="E11" i="3"/>
  <c r="E12"/>
  <c r="D12"/>
  <c r="E17"/>
  <c r="D17"/>
  <c r="E19"/>
  <c r="D19"/>
  <c r="E21"/>
  <c r="D21"/>
  <c r="E23"/>
  <c r="E28"/>
  <c r="E30"/>
  <c r="E33"/>
  <c r="D33"/>
  <c r="D30"/>
  <c r="D28"/>
  <c r="D23"/>
  <c r="C11" i="1"/>
  <c r="D47"/>
  <c r="C47"/>
  <c r="D11" i="3" l="1"/>
  <c r="D43" i="1"/>
  <c r="C43"/>
  <c r="D40"/>
  <c r="D39" s="1"/>
  <c r="D36" s="1"/>
  <c r="D35" s="1"/>
  <c r="C40"/>
  <c r="C39" s="1"/>
  <c r="C35" s="1"/>
  <c r="D37"/>
  <c r="C37"/>
  <c r="D33"/>
  <c r="C33"/>
  <c r="C30"/>
  <c r="D30"/>
  <c r="E30" s="1"/>
  <c r="E31"/>
  <c r="D27"/>
  <c r="C27"/>
  <c r="E29"/>
  <c r="C22"/>
  <c r="D22"/>
  <c r="D20"/>
  <c r="C20"/>
  <c r="E16"/>
  <c r="D15"/>
  <c r="C15"/>
  <c r="D17"/>
  <c r="C17"/>
  <c r="D13"/>
  <c r="C13"/>
  <c r="D52"/>
  <c r="C52"/>
  <c r="F34" i="3"/>
  <c r="I157" i="2"/>
  <c r="I156"/>
  <c r="I155"/>
  <c r="I154"/>
  <c r="I153"/>
  <c r="I152"/>
  <c r="I123"/>
  <c r="I122"/>
  <c r="I121"/>
  <c r="I115"/>
  <c r="I114"/>
  <c r="I113"/>
  <c r="I112"/>
  <c r="I111"/>
  <c r="I110"/>
  <c r="I107"/>
  <c r="I105"/>
  <c r="I89"/>
  <c r="I88"/>
  <c r="I87"/>
  <c r="I86"/>
  <c r="I85"/>
  <c r="I83"/>
  <c r="I82"/>
  <c r="I81"/>
  <c r="I64"/>
  <c r="I63"/>
  <c r="I61"/>
  <c r="I60"/>
  <c r="I59"/>
  <c r="I52"/>
  <c r="I51"/>
  <c r="I50"/>
  <c r="I49"/>
  <c r="I48"/>
  <c r="I47"/>
  <c r="I44"/>
  <c r="I43"/>
  <c r="I42"/>
  <c r="I34"/>
  <c r="I33"/>
  <c r="I32"/>
  <c r="I30"/>
  <c r="I29"/>
  <c r="I28"/>
  <c r="E43" i="1"/>
  <c r="E25"/>
  <c r="E28"/>
  <c r="F21" i="3"/>
  <c r="F35"/>
  <c r="F33"/>
  <c r="F32"/>
  <c r="F31"/>
  <c r="F29"/>
  <c r="F27"/>
  <c r="F26"/>
  <c r="F25"/>
  <c r="F24"/>
  <c r="F22"/>
  <c r="F18"/>
  <c r="F16"/>
  <c r="F15"/>
  <c r="F14"/>
  <c r="F13"/>
  <c r="H144" i="2"/>
  <c r="G144"/>
  <c r="I137"/>
  <c r="I136"/>
  <c r="I135"/>
  <c r="I134"/>
  <c r="H132"/>
  <c r="H131" s="1"/>
  <c r="H130" s="1"/>
  <c r="H129" s="1"/>
  <c r="H128" s="1"/>
  <c r="I62"/>
  <c r="I151"/>
  <c r="I133"/>
  <c r="I126"/>
  <c r="I109"/>
  <c r="I104"/>
  <c r="I101"/>
  <c r="I99"/>
  <c r="I94"/>
  <c r="I80"/>
  <c r="I76"/>
  <c r="I53"/>
  <c r="I39"/>
  <c r="I38"/>
  <c r="I37"/>
  <c r="I36"/>
  <c r="I35"/>
  <c r="I27"/>
  <c r="I25"/>
  <c r="I23"/>
  <c r="I18"/>
  <c r="I17"/>
  <c r="E51" i="1"/>
  <c r="E45"/>
  <c r="E44"/>
  <c r="E53"/>
  <c r="E50"/>
  <c r="E46"/>
  <c r="E49"/>
  <c r="E48"/>
  <c r="E38"/>
  <c r="E34"/>
  <c r="E26"/>
  <c r="E24"/>
  <c r="E21"/>
  <c r="E19"/>
  <c r="E18"/>
  <c r="E14"/>
  <c r="E33" l="1"/>
  <c r="C12"/>
  <c r="D12"/>
  <c r="D11" s="1"/>
  <c r="E11" s="1"/>
  <c r="E37"/>
  <c r="E27"/>
  <c r="E15"/>
  <c r="E13"/>
  <c r="F30" i="3"/>
  <c r="F28"/>
  <c r="E22" i="1"/>
  <c r="F17" i="3"/>
  <c r="I108" i="2"/>
  <c r="I67"/>
  <c r="I71"/>
  <c r="I70"/>
  <c r="I69"/>
  <c r="I68"/>
  <c r="E52" i="1"/>
  <c r="F23" i="3"/>
  <c r="F12"/>
  <c r="I150" i="2"/>
  <c r="I124"/>
  <c r="I131"/>
  <c r="I125"/>
  <c r="I132"/>
  <c r="I100"/>
  <c r="I98"/>
  <c r="I103"/>
  <c r="I102"/>
  <c r="I92"/>
  <c r="I93"/>
  <c r="I78"/>
  <c r="I79"/>
  <c r="I46"/>
  <c r="I75"/>
  <c r="I74"/>
  <c r="I15"/>
  <c r="I14"/>
  <c r="I24"/>
  <c r="I58"/>
  <c r="I22"/>
  <c r="I26"/>
  <c r="I16"/>
  <c r="E17" i="1"/>
  <c r="E20"/>
  <c r="E47"/>
  <c r="E23"/>
  <c r="I91" i="2" l="1"/>
  <c r="F11" i="3"/>
  <c r="I96" i="2"/>
  <c r="I97"/>
  <c r="I45"/>
  <c r="I129"/>
  <c r="I127"/>
  <c r="I130"/>
  <c r="I128"/>
  <c r="I120"/>
  <c r="I119"/>
  <c r="I40"/>
  <c r="I41"/>
  <c r="I77"/>
  <c r="I31"/>
  <c r="I54"/>
  <c r="I56"/>
  <c r="I57"/>
  <c r="I21"/>
  <c r="E36" i="1"/>
  <c r="E35"/>
  <c r="E12"/>
  <c r="I140" i="2" l="1"/>
  <c r="I66"/>
  <c r="I118"/>
  <c r="I117"/>
  <c r="I116"/>
  <c r="I73"/>
  <c r="I72"/>
  <c r="I20"/>
  <c r="I65" l="1"/>
  <c r="I138"/>
  <c r="I139"/>
  <c r="I106"/>
  <c r="I19"/>
  <c r="I95" l="1"/>
  <c r="I90"/>
  <c r="I13"/>
  <c r="I84" l="1"/>
  <c r="I11"/>
  <c r="I12"/>
</calcChain>
</file>

<file path=xl/sharedStrings.xml><?xml version="1.0" encoding="utf-8"?>
<sst xmlns="http://schemas.openxmlformats.org/spreadsheetml/2006/main" count="830" uniqueCount="330">
  <si>
    <t>Приложение 1 к решению Совета Наргинского сельского поселения</t>
  </si>
  <si>
    <t xml:space="preserve">           Доходы бюджета муниципального образования " Наргинское сельское поселение"</t>
  </si>
  <si>
    <t>Коды бюджетной классификации/администратор поступлений/доходов бюджета Наргинского сельского поселения</t>
  </si>
  <si>
    <t>Наименование главного администратора (администратора) доходов бюджета Наргинского сельского поселения/ наименование доходов</t>
  </si>
  <si>
    <t>План (тыс.руб.)</t>
  </si>
  <si>
    <t>Факт (тыс.руб.)</t>
  </si>
  <si>
    <t>% исполнения</t>
  </si>
  <si>
    <t>000 1 00 00000 00 0000 000</t>
  </si>
  <si>
    <t xml:space="preserve">Налоговые и неналоговые доходы </t>
  </si>
  <si>
    <t>182 1 01 00000 00 0000 000</t>
  </si>
  <si>
    <t>Налоги на прибыль, доходы</t>
  </si>
  <si>
    <t>182 1 01 02000 01 0000 110</t>
  </si>
  <si>
    <t>Налог на доходы физических лиц</t>
  </si>
  <si>
    <t>182 1 06 00000 00 0000 000</t>
  </si>
  <si>
    <t>Налоги на имущество</t>
  </si>
  <si>
    <t>182 1 06 01000 00 0000 110</t>
  </si>
  <si>
    <t>Налог на имущество физических лиц</t>
  </si>
  <si>
    <t>182 1 06 06000 00 0000 110</t>
  </si>
  <si>
    <t>Замельный налог</t>
  </si>
  <si>
    <t>100 1 03 00000 00 0000 000</t>
  </si>
  <si>
    <t>901 1 08 00000 00 0000 000</t>
  </si>
  <si>
    <t>Государственная пошлина</t>
  </si>
  <si>
    <t xml:space="preserve">901 1 08 04020 01 0000 110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</si>
  <si>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</si>
  <si>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</si>
  <si>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</si>
  <si>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901 1 11 05000 00 0000 120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</si>
  <si>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учреждений,а также имущества государственных и муниципальных унитарных предприятий, в том числе казенных) </t>
  </si>
  <si>
    <t>901 1 11 05075 10 0000 120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</si>
  <si>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</si>
  <si>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901 1 11 09000 00 0000 120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</si>
  <si>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</si>
  <si>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</si>
  <si>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</si>
  <si>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901 113 00000 00 0000 000</t>
  </si>
  <si>
    <t>901 113 02990 00 0000 000</t>
  </si>
  <si>
    <t>901 114 00000 00 0000 000</t>
  </si>
  <si>
    <t>Доходы от продажи материальных и нематериальных активов</t>
  </si>
  <si>
    <t>901 114 02050 10 0000 410</t>
  </si>
  <si>
    <t>901 116 00000 00 0000 000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</si>
  <si>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</si>
  <si>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</si>
  <si>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</si>
  <si>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</si>
  <si>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</si>
  <si>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901 2 02 1500 10 0000 150</t>
  </si>
  <si>
    <t>Дотации на выравнивание бюджетной обеспеченности</t>
  </si>
  <si>
    <t>901 2 02 30000 00 0000 150</t>
  </si>
  <si>
    <t>Субвенции бюджетам бюджетной системы Российской Федерации</t>
  </si>
  <si>
    <t>Субвенции бюджетам сельских поселений на предоставление жилых помещений детям -  сиротам и детям, оставшимся без попечениения родителей, лицам из их числапо договорам найма специализированных жилых помещений</t>
  </si>
  <si>
    <t>Иные межбюджетные трансферты</t>
  </si>
  <si>
    <t>901 2 02 49999 10 0000 150</t>
  </si>
  <si>
    <t>Иные межбюджетные трансферты на поддержание мер по обеспечению сбалансированности бюджетов сельских поселений</t>
  </si>
  <si>
    <t>Иные межбюджетные трансферты на оказание помощи в ремонте  и (или)  переустройстве жилых помещений граждан. Не стоящих на учете в качестве нуждающихся в улучшении жилищных условий и не реализовавших свое право на улучшение  жилищных условий за счет средств федерального и областного бюджетов в 2009 и последующих годах, из числа : участников и инвалидов ВОВ 1941-1945 годов; тружеников тыла военных лет; лиц, награжденных знаков "Жителю блокадного Ленинграда",бвыших несовершеннолетних узников концлагерей; вдов погибших (умерших) участников ВОВ 1941-1945 годов, не вступивших в повторный брак</t>
  </si>
  <si>
    <t>901 2 07 00000 00 0000 000</t>
  </si>
  <si>
    <t>Прочие безвозмездные поступления</t>
  </si>
  <si>
    <t>901 2 07 05030 10 0000 150</t>
  </si>
  <si>
    <t>Прочие безвозмезмездные поступления в бюджет сельских поселений</t>
  </si>
  <si>
    <t xml:space="preserve">
Глава Наргинского сельского поселения                                                                                                  
</t>
  </si>
  <si>
    <t>М.Т. Пономарев</t>
  </si>
  <si>
    <t>901 2 02 29999 10 0000 150</t>
  </si>
  <si>
    <t xml:space="preserve">                                                                                                                                                               Приложение 2 к Решению Совета Наргинского </t>
  </si>
  <si>
    <t xml:space="preserve">                                                                                                                                                               Наргинского сельского поселения</t>
  </si>
  <si>
    <t xml:space="preserve"> Расходы бюджета муниципального образования " Наргинское сельское поселение" </t>
  </si>
  <si>
    <t xml:space="preserve">                                                         </t>
  </si>
  <si>
    <t xml:space="preserve">Наименование </t>
  </si>
  <si>
    <t>Вед</t>
  </si>
  <si>
    <t>РзПР</t>
  </si>
  <si>
    <t>ЦСР</t>
  </si>
  <si>
    <t>ВР</t>
  </si>
  <si>
    <t>Всего:</t>
  </si>
  <si>
    <t>Администрация Наргинского сельского поселения</t>
  </si>
  <si>
    <t>901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</si>
  <si>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</si>
  <si>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</si>
  <si>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</si>
  <si>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</si>
  <si>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</si>
  <si>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0020000000</t>
  </si>
  <si>
    <t>Глава муниципального образования</t>
  </si>
  <si>
    <t>0020300000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</si>
  <si>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</si>
  <si>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</si>
  <si>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</si>
  <si>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</si>
  <si>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</si>
  <si>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</si>
  <si>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</si>
  <si>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0020400000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</si>
  <si>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</si>
  <si>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</si>
  <si>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</si>
  <si>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</si>
  <si>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</si>
  <si>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</si>
  <si>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</si>
  <si>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</si>
  <si>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Другие общегосударственные вопросы</t>
  </si>
  <si>
    <t>0113</t>
  </si>
  <si>
    <t>0920308000</t>
  </si>
  <si>
    <t>Сопровождение автоматизированной информационной системы"Похозяйственная книга"</t>
  </si>
  <si>
    <t>0920315000</t>
  </si>
  <si>
    <t>Порграммы муниципальных образований</t>
  </si>
  <si>
    <t>7950000000</t>
  </si>
  <si>
    <t>7955700000</t>
  </si>
  <si>
    <t>Содержание и ослуживание муниципального имущества, находящегося в муниципальной собственности Наргинского сельского поселения</t>
  </si>
  <si>
    <t>7955709000</t>
  </si>
  <si>
    <t>Национальная оборона</t>
  </si>
  <si>
    <t>0200</t>
  </si>
  <si>
    <t>Мобилизационная и вневойсковая подготовка</t>
  </si>
  <si>
    <t>0203</t>
  </si>
  <si>
    <t>Муниципальная программа "Муниципальное управление Молчановского района на 2017-2022 годы"</t>
  </si>
  <si>
    <t>0900000000</t>
  </si>
  <si>
    <t>Подпрограмма Подпрограмма "Совершенствование межбюджетных отношений в Молчановском районе</t>
  </si>
  <si>
    <t>0930000000</t>
  </si>
  <si>
    <t>Основное мероприятие "Обеспечение осуществления в МО "Молчановский район" передаваемых Российской Федерацией органам местного самоуправления полномочий по первичному воинскому учету на территориях, где отсутствуют военные коммисариаты"</t>
  </si>
  <si>
    <t>0935251180</t>
  </si>
  <si>
    <t>Национальная безопасность и правоохранительная деятельность</t>
  </si>
  <si>
    <t>Программы муниципальных образований</t>
  </si>
  <si>
    <t>Национальная экономика</t>
  </si>
  <si>
    <t>0400</t>
  </si>
  <si>
    <t>Дорожное хозяйство (дорожные фонды)</t>
  </si>
  <si>
    <t>0409</t>
  </si>
  <si>
    <t>0700000000</t>
  </si>
  <si>
    <t>Подпрограмма "Сохранение и развитие автомобильных дорог Молчановского района"</t>
  </si>
  <si>
    <t>0710000000</t>
  </si>
  <si>
    <t>Основное мероприятие "Содержание и ремонт автомобильных дорог общего пользования местного значения Молчановского района"</t>
  </si>
  <si>
    <t>0715100000</t>
  </si>
  <si>
    <t>Капитальный ремонт и (или) ремонт автомобильных дорог общего пользования местного значения в границах муниципальных районов</t>
  </si>
  <si>
    <t>Целевые программы муниципальных образований</t>
  </si>
  <si>
    <t>7955100000</t>
  </si>
  <si>
    <t>Текущее содержание дорог</t>
  </si>
  <si>
    <t>7955101000</t>
  </si>
  <si>
    <t>Жилищно-коммунальное хозяйство</t>
  </si>
  <si>
    <t>0500</t>
  </si>
  <si>
    <t>Жилищное хозяйство</t>
  </si>
  <si>
    <t xml:space="preserve"> Программы муниципальных образований</t>
  </si>
  <si>
    <t>Коммунальное хозяйство</t>
  </si>
  <si>
    <t>0502</t>
  </si>
  <si>
    <t>Поддержка коммунального хозяйства</t>
  </si>
  <si>
    <t>3910000000</t>
  </si>
  <si>
    <t xml:space="preserve">Мероприятия  в области коммунального хозяйства </t>
  </si>
  <si>
    <t>3910500000</t>
  </si>
  <si>
    <t>Благоустройство</t>
  </si>
  <si>
    <t>0503</t>
  </si>
  <si>
    <t>6000000000</t>
  </si>
  <si>
    <t>Уличное освещение</t>
  </si>
  <si>
    <t>6000100000</t>
  </si>
  <si>
    <t>Прочие мероприятия по благоустройству городских округов и поселений</t>
  </si>
  <si>
    <t>6000500000</t>
  </si>
  <si>
    <t>0505</t>
  </si>
  <si>
    <t>7955203000</t>
  </si>
  <si>
    <t>Культура, кинематография</t>
  </si>
  <si>
    <t>Культура</t>
  </si>
  <si>
    <t>Социальная политика</t>
  </si>
  <si>
    <t>1000</t>
  </si>
  <si>
    <t>1003</t>
  </si>
  <si>
    <t>0500000000</t>
  </si>
  <si>
    <t>Подпрограмма "Социальная поддержка граждан Молчановского района"</t>
  </si>
  <si>
    <t>0520000000</t>
  </si>
  <si>
    <t>Основное мероприятие "Повышения качества жизни пожилых людей в Молчановском районе"</t>
  </si>
  <si>
    <t>0525100000</t>
  </si>
  <si>
    <t xml:space="preserve"> Иные межбюджетные трансферты на оказание помощи  в ремонте и (или) переустройстве  жилых помещений граждан, несостоящих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 и областного бюджетоов в 2009 в последующих годах, из числа: участников и инвалидов ВОВ 1941-1945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ВОВ 1941-1945 годов, не вступивших в повторный брак</t>
  </si>
  <si>
    <t>0525140710</t>
  </si>
  <si>
    <t>Социальное обеспечение и иные выплаты населению</t>
  </si>
  <si>
    <t>300</t>
  </si>
  <si>
    <t>Иные выплаты населению</t>
  </si>
  <si>
    <t>320</t>
  </si>
  <si>
    <t>Софинансирование на оказание помощи  в ремонте и (или) переустройстве  жилых помещений граждан, несостоящих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 и областного бюджетоов в 2009 в последующих годах, из числа: участников и инвалидов ВОВ 1941-1945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ВОВ 1941-1945 годов, не вступивших в повторный брак</t>
  </si>
  <si>
    <t>05251С0710</t>
  </si>
  <si>
    <t>Охрана семьи и детства</t>
  </si>
  <si>
    <t>1004</t>
  </si>
  <si>
    <t>Подпрограмма "Социальная защита населения Молчановского района"</t>
  </si>
  <si>
    <t>0510000000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</si>
  <si>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договороам найма специализированных жилых помещений (за счет средств областного бюджета)</t>
  </si>
  <si>
    <t>0515200000</t>
  </si>
  <si>
    <t>Предоставление жилых помещений детям-сиротам и детям, оставшимся без попечения родителей, лицам из их числа по договороам найма специализированных жилых помещений (за счет средств областного бюджета)</t>
  </si>
  <si>
    <t>0515240820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</si>
  <si>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</si>
  <si>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</si>
  <si>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</si>
  <si>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</si>
  <si>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</si>
  <si>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</si>
  <si>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</si>
  <si>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Муниципальная программа развитие молодежной политики , физической культуры и спорта в Молчановском районе на 2017-2022 годы"</t>
  </si>
  <si>
    <t>0300000000</t>
  </si>
  <si>
    <t>Подпрограмма "Развиме физической культуры и массового спорта   в Молчановском районе"</t>
  </si>
  <si>
    <t>0310000000</t>
  </si>
  <si>
    <t>Основное мероприятие "Создание благоприятных  условий для увеличения охвата населения спортом и физической культурой"</t>
  </si>
  <si>
    <t>Обеспечение условий для развития физической культуры и массового спорта</t>
  </si>
  <si>
    <t>Расходы на выплату персоналу казенных учереждений</t>
  </si>
  <si>
    <t>Софинансирование на обеспечение условий для развития физической культуры  и массового спорта</t>
  </si>
  <si>
    <t>0715140930</t>
  </si>
  <si>
    <t>795P5S0008</t>
  </si>
  <si>
    <t>031P540008</t>
  </si>
  <si>
    <t>Председатель Совета Наргинского сельского поселения</t>
  </si>
  <si>
    <t xml:space="preserve">                                                                                                                                                               Приложение 3к решению Совета </t>
  </si>
  <si>
    <t>Наименование показателей</t>
  </si>
  <si>
    <t>Рз</t>
  </si>
  <si>
    <t>ПР</t>
  </si>
  <si>
    <t>01</t>
  </si>
  <si>
    <t>00</t>
  </si>
  <si>
    <t>02</t>
  </si>
  <si>
    <t>03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</si>
  <si>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</si>
  <si>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04</t>
  </si>
  <si>
    <t>11</t>
  </si>
  <si>
    <t>13</t>
  </si>
  <si>
    <t xml:space="preserve">Защита населения и  территории от чрезвычайных ситуаций природного и техногенного харрактера, гражданская оборона </t>
  </si>
  <si>
    <t>09</t>
  </si>
  <si>
    <t>Дорожное хозяйство</t>
  </si>
  <si>
    <t>Жилищно - коммунальное хозяйство</t>
  </si>
  <si>
    <t>05</t>
  </si>
  <si>
    <t>Другие вопросы в области жилищно-коммунального хозяйства</t>
  </si>
  <si>
    <t>08</t>
  </si>
  <si>
    <t>10</t>
  </si>
  <si>
    <t>Социальное обеспечение населения</t>
  </si>
  <si>
    <t>Дефицит (профицит)</t>
  </si>
  <si>
    <t>Источники финансирования дефицита бюджета муниципального образования " Наргинское сельское поселение" по кодам классификации источников финансирования дефицитов бюджетов за  2020 год</t>
  </si>
  <si>
    <t>Наименование показателя</t>
  </si>
  <si>
    <t>Код источника финансирования дефицита  бюджета по бюджетной классификации</t>
  </si>
  <si>
    <t>Факт. (тыс.руб.)</t>
  </si>
  <si>
    <t>Источники о финансирования дефицита бюджета  - всего</t>
  </si>
  <si>
    <t>*</t>
  </si>
  <si>
    <t>в том числе: источники внутреннего финансирования бюджета</t>
  </si>
  <si>
    <t>-</t>
  </si>
  <si>
    <t>Источники внешнего финансирования бюджета</t>
  </si>
  <si>
    <t xml:space="preserve">Изменение остатков средств </t>
  </si>
  <si>
    <t>901 01 00 00 00 00 0000 000</t>
  </si>
  <si>
    <t>Изменение остатков средств на счетах по учету средств бюджета</t>
  </si>
  <si>
    <t>901 01 05 00 00 00 0000 000</t>
  </si>
  <si>
    <t xml:space="preserve">Изменение иных финансовых активов за счет средств, размещенных в депозиты в валюте Россий ской Федерации и иностранной валюте в кредитных организациях </t>
  </si>
  <si>
    <t>901 01 06 00 00 00 0000 000</t>
  </si>
  <si>
    <t>Увеличение остатков средств бюджетов</t>
  </si>
  <si>
    <t>901 01 05 00 00 00 0000 500</t>
  </si>
  <si>
    <t>Увеличение прочих остатков денежных средств бюджетов поселений</t>
  </si>
  <si>
    <t>901 01 05 02 01 10 0000 510</t>
  </si>
  <si>
    <t>Уменьшение остатков средств бюджетов</t>
  </si>
  <si>
    <t>901 01 05 00 00 00 0000 600</t>
  </si>
  <si>
    <t>Уменьшение прочих остатков денежных средств бюджетов поселений</t>
  </si>
  <si>
    <t>901 01 05 02 01 10 0000 610</t>
  </si>
  <si>
    <t>ПредседательСовета Наргинского сельского поселения</t>
  </si>
  <si>
    <t xml:space="preserve">                                                                                                                                                              Приложение 4 к </t>
  </si>
  <si>
    <t>Прочие субсидии</t>
  </si>
  <si>
    <t xml:space="preserve">                                                                                                                                       к решению Совета Наргинского</t>
  </si>
  <si>
    <t>9940300000</t>
  </si>
  <si>
    <t>от       №   от "  "     .2023г.</t>
  </si>
  <si>
    <t xml:space="preserve"> по кодам классификации доходов бюджета за 2022 год"</t>
  </si>
  <si>
    <t>Доходы бюджета всего</t>
  </si>
  <si>
    <t>000 0 00 00000 00 0000 000</t>
  </si>
  <si>
    <t>901 2 02 30024 10 0000 150</t>
  </si>
  <si>
    <t>901 2 02 35082 00 0000 150</t>
  </si>
  <si>
    <t>901 2 02 35118 10 0000 150</t>
  </si>
  <si>
    <t>Субвенции бюджетам сельских поселений на осуществление  первичного воинского учета органами местного самоуправления  поселений, муниципальных и городских округов</t>
  </si>
  <si>
    <t>Прочие субсидии бюджетам сельских поселений</t>
  </si>
  <si>
    <t>Субвенция на предоставление социальной выплаты, удостоверяемой государственным жилищным сертификатом Томской области, лицам, которые ранее относились к категории детей-сирот и детей, оставшихся без попечения родителей</t>
  </si>
  <si>
    <t>Субсидии (иные межбюджетные трансферты) на капитальный ремонт и (или) ремонт автомобильных дорог общего пользования местного значенияв границах Молчановского района</t>
  </si>
  <si>
    <t>Субсидия (иной межбюджетный трансферт на обеспечение условий для развития физической культуры и массового спорта)</t>
  </si>
  <si>
    <t>Иной межбюджетный трансферт на постановку и установку системы видеонаблюдения</t>
  </si>
  <si>
    <t>Н.А. Протасов</t>
  </si>
  <si>
    <t>Дотации бюджетам бюджетной системы Российской Федерации</t>
  </si>
  <si>
    <t xml:space="preserve">                                                                                                                                                      от " __  "         2023  №  </t>
  </si>
  <si>
    <t>Обеспечение проведения выборов  и референдумов</t>
  </si>
  <si>
    <t>0107</t>
  </si>
  <si>
    <t>9920300000</t>
  </si>
  <si>
    <t>880</t>
  </si>
  <si>
    <t>Выборы депутатов Совета Наргинского сельского поселения</t>
  </si>
  <si>
    <t>0920304000</t>
  </si>
  <si>
    <t>Опубликование инфоримационных материалов в средствам массовой информации</t>
  </si>
  <si>
    <t>7955704000</t>
  </si>
  <si>
    <t>Муниципальная программа "Управление и распоряжение муниципальным имуществом в Наргинском сельском поселении"</t>
  </si>
  <si>
    <t>Проведение работ по межеванию, государственному и кадастровому учету и оформлению права собственности в рамках МП "Управление и распоряжение муниципальным имуществом в Наргинском сельском поселении"</t>
  </si>
  <si>
    <t>9901000000</t>
  </si>
  <si>
    <t>Непрограммное направление расходов на исполнение судебных актов, исполнительных сборов, госпошлин</t>
  </si>
  <si>
    <t>0300</t>
  </si>
  <si>
    <t>0309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</si>
  <si>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</si>
  <si>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7955601000</t>
  </si>
  <si>
    <t>Создание противопожарных полос</t>
  </si>
  <si>
    <t>Муниципальная программа "Содержание и развития муниципального хозяйства  Молчановского района "</t>
  </si>
  <si>
    <t>Муниципальная программа "Дорожное хозяйство на территории муниципального образования Наргинское сельское поселение Молчановского района"</t>
  </si>
  <si>
    <t>Софинансирование из бюджета Наргинского сельского поселения ремонта или кап.ремонта дорог общего пользования в пределах поселения</t>
  </si>
  <si>
    <t>79551S0930</t>
  </si>
  <si>
    <t>7955102000</t>
  </si>
  <si>
    <t>Ремонт дорог</t>
  </si>
  <si>
    <t>0501</t>
  </si>
  <si>
    <t>7955201000</t>
  </si>
  <si>
    <t>Обеспечение эксплуатационной надежности многоквартирных жилых домов</t>
  </si>
  <si>
    <t xml:space="preserve"> Уплата взносов на капитальный ремонт многоквартирных домов</t>
  </si>
  <si>
    <t>0800</t>
  </si>
  <si>
    <t>0801</t>
  </si>
  <si>
    <t>Культура, Кинематография</t>
  </si>
  <si>
    <t>7955401000</t>
  </si>
  <si>
    <t xml:space="preserve"> Содействие национально-культурному развитию</t>
  </si>
  <si>
    <t>Муниципальная программа  "Социальная поддержка населения Молчановского района "</t>
  </si>
  <si>
    <t>0515241190</t>
  </si>
  <si>
    <t>Субвенция на предоставление социальной выплаты,удостоверяемой государственным жилищным сертификатом Томской области, лицам, которыеранее относились к категории детей-сирот</t>
  </si>
  <si>
    <t>795Р5S0008</t>
  </si>
  <si>
    <t>Массовый спорт</t>
  </si>
  <si>
    <t>Муниципальная программа развитие молодежной политики, физической культуры и спорта в Молчановском районе на 2017-2022 годы"</t>
  </si>
  <si>
    <t>0315400047</t>
  </si>
  <si>
    <t xml:space="preserve">На разработку проектно-сметной документации, проведение капитального ремонта здания, постановки и установки спортивного инвентаря и оборудования в здании "Спорткомплекс", расположенного по адресу: </t>
  </si>
  <si>
    <t xml:space="preserve">Закупка товаров, работ и услуг в целях капитального ремонта государственного (муниципального) имущества </t>
  </si>
  <si>
    <t xml:space="preserve">                                                                                                                                                              от "___ " ____ 20__г. № ___</t>
  </si>
  <si>
    <t xml:space="preserve"> по разделам и подразделам классификации расходов бюджета за 2022 год</t>
  </si>
  <si>
    <t>Обеспечение проведения выборов и референдумов</t>
  </si>
  <si>
    <t>07</t>
  </si>
  <si>
    <t>Физическая культура</t>
  </si>
  <si>
    <t>Н.А Протасов</t>
  </si>
  <si>
    <t xml:space="preserve">                                                                                                                  Сельского поселения   от ___________     2023г.   № _____                                        </t>
  </si>
  <si>
    <t>Иной межбюджетный трансферт на поставку и установку системы видео наблюдения</t>
  </si>
  <si>
    <t>Иные межбюджетные трансферты на разработку ПС документации,проведение кап.ремонта здания, постановки и установки спортивного инвентаря и оборудования в здании "Спорткомлекс", расположенного по адресу: Томская област,Молчановский район с.Нарга ул.К.Маркса 36 пом.3</t>
  </si>
  <si>
    <t>100 1 03 02000 01 0000 110</t>
  </si>
  <si>
    <t>Акцизы по подакцизным товарам (продукции), производимым на территории Российской Федерации</t>
  </si>
  <si>
    <t>Налоги на товары  (работы), услуги, реализуемые на территории Российской Федерации</t>
  </si>
  <si>
    <t>Доходы от оказания платных услуг и  компенсации затрат государства</t>
  </si>
  <si>
    <t>901 113 02995 10 0000 000</t>
  </si>
  <si>
    <t>Прочие доходы от компенсации затрат бюджетов сельских поселений</t>
  </si>
  <si>
    <t>Прочие 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</si>
  <si>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</si>
  <si>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</si>
  <si>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901 114 06025 10 0000 430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</si>
  <si>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</si>
  <si>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901 116 10032 10 0000 140</t>
  </si>
  <si>
    <t>901 2 02 10000 00 0000 150</t>
  </si>
  <si>
    <t>901 2 02 29999 00 0000 150</t>
  </si>
  <si>
    <t>901 2 02 40000 00 0000 150</t>
  </si>
  <si>
    <t>х</t>
  </si>
  <si>
    <t>дефицит/ профицит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</si>
</sst>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\ &quot;₽&quot;"/>
  </numFmts>
  <fonts count="24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ET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 Cyr"/>
      <charset val="204"/>
    </font>
    <font>
      <b/>
      <sz val="8"/>
      <name val="Arial Cyr"/>
      <charset val="204"/>
    </font>
    <font>
      <i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wrapText="1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5" fontId="4" fillId="0" borderId="1" xfId="0" applyNumberFormat="1" applyFont="1" applyFill="1" applyBorder="1"/>
    <xf numFmtId="49" fontId="2" fillId="0" borderId="1" xfId="1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165" fontId="2" fillId="0" borderId="1" xfId="0" applyNumberFormat="1" applyFont="1" applyFill="1" applyBorder="1"/>
    <xf numFmtId="164" fontId="4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/>
    <xf numFmtId="0" fontId="2" fillId="0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Fill="1" applyBorder="1"/>
    <xf numFmtId="165" fontId="6" fillId="0" borderId="1" xfId="0" applyNumberFormat="1" applyFont="1" applyBorder="1"/>
    <xf numFmtId="0" fontId="2" fillId="0" borderId="1" xfId="0" applyFont="1" applyBorder="1" applyAlignment="1">
      <alignment wrapText="1"/>
    </xf>
    <xf numFmtId="164" fontId="6" fillId="0" borderId="1" xfId="0" applyNumberFormat="1" applyFont="1" applyBorder="1"/>
    <xf numFmtId="49" fontId="1" fillId="0" borderId="2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/>
    <xf numFmtId="165" fontId="1" fillId="0" borderId="1" xfId="0" applyNumberFormat="1" applyFont="1" applyFill="1" applyBorder="1"/>
    <xf numFmtId="49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3" xfId="0" applyFont="1" applyBorder="1"/>
    <xf numFmtId="0" fontId="6" fillId="0" borderId="1" xfId="1" applyNumberFormat="1" applyFont="1" applyFill="1" applyBorder="1" applyAlignment="1">
      <alignment horizontal="left" vertical="center" wrapText="1" shrinkToFit="1"/>
    </xf>
    <xf numFmtId="164" fontId="1" fillId="0" borderId="1" xfId="0" applyNumberFormat="1" applyFont="1" applyBorder="1"/>
    <xf numFmtId="165" fontId="1" fillId="0" borderId="1" xfId="0" applyNumberFormat="1" applyFont="1" applyBorder="1"/>
    <xf numFmtId="0" fontId="8" fillId="0" borderId="3" xfId="0" applyFont="1" applyBorder="1"/>
    <xf numFmtId="0" fontId="1" fillId="0" borderId="1" xfId="1" applyNumberFormat="1" applyFont="1" applyFill="1" applyBorder="1" applyAlignment="1">
      <alignment horizontal="left" vertical="center" wrapText="1" shrinkToFit="1"/>
    </xf>
    <xf numFmtId="165" fontId="4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2" fontId="6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1" applyNumberFormat="1" applyFont="1" applyFill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0" xfId="0" applyFont="1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9" fillId="0" borderId="0" xfId="0" applyFont="1"/>
    <xf numFmtId="1" fontId="2" fillId="0" borderId="19" xfId="0" applyNumberFormat="1" applyFont="1" applyFill="1" applyBorder="1" applyAlignment="1">
      <alignment horizontal="center" wrapText="1"/>
    </xf>
    <xf numFmtId="165" fontId="9" fillId="0" borderId="1" xfId="0" applyNumberFormat="1" applyFont="1" applyBorder="1"/>
    <xf numFmtId="0" fontId="13" fillId="0" borderId="1" xfId="1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164" fontId="11" fillId="0" borderId="0" xfId="0" applyNumberFormat="1" applyFont="1"/>
    <xf numFmtId="0" fontId="14" fillId="0" borderId="1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0" fontId="2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/>
    <xf numFmtId="0" fontId="2" fillId="0" borderId="1" xfId="1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right"/>
    </xf>
    <xf numFmtId="1" fontId="4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165" fontId="2" fillId="0" borderId="21" xfId="0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/>
    <xf numFmtId="0" fontId="0" fillId="0" borderId="1" xfId="0" applyBorder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/>
    <xf numFmtId="49" fontId="16" fillId="0" borderId="4" xfId="0" applyNumberFormat="1" applyFont="1" applyBorder="1" applyAlignment="1" applyProtection="1">
      <alignment horizontal="center" vertical="center" wrapText="1"/>
    </xf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/>
    </xf>
    <xf numFmtId="0" fontId="0" fillId="0" borderId="0" xfId="0"/>
    <xf numFmtId="49" fontId="4" fillId="0" borderId="1" xfId="0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0" fontId="0" fillId="0" borderId="0" xfId="0"/>
    <xf numFmtId="49" fontId="16" fillId="0" borderId="22" xfId="0" applyNumberFormat="1" applyFont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12" fillId="0" borderId="23" xfId="0" applyNumberFormat="1" applyFont="1" applyBorder="1" applyAlignment="1">
      <alignment horizontal="left" vertical="center" wrapText="1"/>
    </xf>
    <xf numFmtId="49" fontId="12" fillId="0" borderId="14" xfId="0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/>
    <xf numFmtId="3" fontId="2" fillId="0" borderId="1" xfId="0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0" fontId="0" fillId="0" borderId="0" xfId="0"/>
    <xf numFmtId="49" fontId="17" fillId="0" borderId="1" xfId="1" applyNumberFormat="1" applyFont="1" applyFill="1" applyBorder="1" applyAlignment="1">
      <alignment horizontal="left" vertical="center"/>
    </xf>
    <xf numFmtId="49" fontId="17" fillId="0" borderId="1" xfId="1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49" fontId="18" fillId="0" borderId="1" xfId="1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left" vertical="center" wrapText="1"/>
    </xf>
    <xf numFmtId="1" fontId="2" fillId="0" borderId="20" xfId="0" applyNumberFormat="1" applyFont="1" applyFill="1" applyBorder="1" applyAlignment="1">
      <alignment horizontal="center" wrapText="1"/>
    </xf>
    <xf numFmtId="49" fontId="16" fillId="0" borderId="22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/>
    <xf numFmtId="164" fontId="2" fillId="0" borderId="20" xfId="0" applyNumberFormat="1" applyFont="1" applyBorder="1"/>
    <xf numFmtId="165" fontId="2" fillId="0" borderId="20" xfId="0" applyNumberFormat="1" applyFont="1" applyBorder="1"/>
    <xf numFmtId="165" fontId="9" fillId="0" borderId="20" xfId="0" applyNumberFormat="1" applyFont="1" applyBorder="1"/>
    <xf numFmtId="0" fontId="9" fillId="0" borderId="0" xfId="0" applyFont="1" applyAlignment="1">
      <alignment horizontal="right"/>
    </xf>
    <xf numFmtId="0" fontId="0" fillId="0" borderId="0" xfId="0"/>
    <xf numFmtId="2" fontId="4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0" fontId="0" fillId="0" borderId="0" xfId="0"/>
    <xf numFmtId="166" fontId="10" fillId="0" borderId="4" xfId="0" applyNumberFormat="1" applyFont="1" applyBorder="1" applyAlignment="1" applyProtection="1">
      <alignment vertical="center" wrapText="1"/>
    </xf>
    <xf numFmtId="164" fontId="4" fillId="0" borderId="1" xfId="0" applyNumberFormat="1" applyFont="1" applyFill="1" applyBorder="1" applyAlignment="1">
      <alignment wrapText="1"/>
    </xf>
    <xf numFmtId="3" fontId="0" fillId="0" borderId="0" xfId="0" applyNumberFormat="1"/>
    <xf numFmtId="0" fontId="21" fillId="0" borderId="0" xfId="0" applyFont="1" applyAlignment="1">
      <alignment wrapText="1"/>
    </xf>
    <xf numFmtId="164" fontId="1" fillId="0" borderId="3" xfId="0" applyNumberFormat="1" applyFont="1" applyFill="1" applyBorder="1"/>
    <xf numFmtId="165" fontId="6" fillId="0" borderId="3" xfId="0" applyNumberFormat="1" applyFont="1" applyFill="1" applyBorder="1"/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2" fontId="1" fillId="0" borderId="1" xfId="0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/>
    </xf>
    <xf numFmtId="49" fontId="22" fillId="0" borderId="1" xfId="1" applyNumberFormat="1" applyFont="1" applyFill="1" applyBorder="1" applyAlignment="1">
      <alignment horizontal="left"/>
    </xf>
    <xf numFmtId="165" fontId="23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wrapText="1"/>
    </xf>
    <xf numFmtId="49" fontId="18" fillId="0" borderId="19" xfId="0" applyNumberFormat="1" applyFont="1" applyFill="1" applyBorder="1" applyAlignment="1">
      <alignment horizontal="center" wrapText="1"/>
    </xf>
    <xf numFmtId="49" fontId="2" fillId="0" borderId="18" xfId="0" applyNumberFormat="1" applyFont="1" applyFill="1" applyBorder="1" applyAlignment="1">
      <alignment horizontal="center" wrapText="1"/>
    </xf>
    <xf numFmtId="49" fontId="2" fillId="0" borderId="19" xfId="0" applyNumberFormat="1" applyFont="1" applyFill="1" applyBorder="1" applyAlignment="1">
      <alignment horizontal="center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49" fontId="17" fillId="0" borderId="18" xfId="0" applyNumberFormat="1" applyFont="1" applyFill="1" applyBorder="1" applyAlignment="1">
      <alignment horizontal="center" wrapText="1"/>
    </xf>
    <xf numFmtId="49" fontId="17" fillId="0" borderId="19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/>
    <xf numFmtId="0" fontId="0" fillId="0" borderId="5" xfId="0" applyBorder="1" applyAlignment="1"/>
    <xf numFmtId="49" fontId="2" fillId="0" borderId="18" xfId="1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49" fontId="4" fillId="0" borderId="18" xfId="1" applyNumberFormat="1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/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0" fontId="11" fillId="0" borderId="19" xfId="0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49" fontId="2" fillId="0" borderId="19" xfId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0" xfId="0" applyFont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_2002-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zoomScaleNormal="100" workbookViewId="0">
      <selection activeCell="C56" sqref="C56"/>
    </sheetView>
  </sheetViews>
  <sheetFormatPr defaultRowHeight="15"/>
  <cols>
    <col min="1" max="1" width="25.28515625" customWidth="1"/>
    <col min="2" max="2" width="37.5703125" customWidth="1"/>
    <col min="3" max="3" width="15" customWidth="1"/>
    <col min="4" max="4" width="15.85546875" customWidth="1"/>
    <col min="5" max="5" width="20.5703125" customWidth="1"/>
  </cols>
  <sheetData>
    <row r="1" spans="1:5">
      <c r="A1" s="1"/>
      <c r="B1" s="2"/>
      <c r="C1" s="3" t="s">
        <v>0</v>
      </c>
      <c r="D1" s="3"/>
      <c r="E1" s="3"/>
    </row>
    <row r="2" spans="1:5">
      <c r="A2" s="1"/>
      <c r="B2" s="2"/>
      <c r="C2" s="201"/>
      <c r="D2" s="201"/>
      <c r="E2" s="201"/>
    </row>
    <row r="3" spans="1:5">
      <c r="A3" s="1"/>
      <c r="B3" s="2"/>
      <c r="C3" s="201" t="s">
        <v>247</v>
      </c>
      <c r="D3" s="201"/>
      <c r="E3" s="201"/>
    </row>
    <row r="4" spans="1:5">
      <c r="A4" s="1"/>
      <c r="B4" s="2"/>
      <c r="C4" s="4"/>
      <c r="D4" s="4"/>
      <c r="E4" s="4"/>
    </row>
    <row r="5" spans="1:5" ht="15.75">
      <c r="A5" s="202" t="s">
        <v>1</v>
      </c>
      <c r="B5" s="202"/>
      <c r="C5" s="202"/>
      <c r="D5" s="202"/>
      <c r="E5" s="2"/>
    </row>
    <row r="6" spans="1:5" ht="15.75">
      <c r="A6" s="202" t="s">
        <v>248</v>
      </c>
      <c r="B6" s="202"/>
      <c r="C6" s="202"/>
      <c r="D6" s="202"/>
      <c r="E6" s="2"/>
    </row>
    <row r="7" spans="1:5">
      <c r="A7" s="2"/>
      <c r="B7" s="2"/>
      <c r="C7" s="2"/>
      <c r="D7" s="2"/>
      <c r="E7" s="2"/>
    </row>
    <row r="8" spans="1:5">
      <c r="A8" s="203" t="s">
        <v>2</v>
      </c>
      <c r="B8" s="203" t="s">
        <v>3</v>
      </c>
      <c r="C8" s="203" t="s">
        <v>4</v>
      </c>
      <c r="D8" s="203" t="s">
        <v>5</v>
      </c>
      <c r="E8" s="203" t="s">
        <v>6</v>
      </c>
    </row>
    <row r="9" spans="1:5">
      <c r="A9" s="203"/>
      <c r="B9" s="203"/>
      <c r="C9" s="203"/>
      <c r="D9" s="203"/>
      <c r="E9" s="203"/>
    </row>
    <row r="10" spans="1:5" ht="24" customHeight="1">
      <c r="A10" s="203"/>
      <c r="B10" s="204"/>
      <c r="C10" s="204"/>
      <c r="D10" s="204"/>
      <c r="E10" s="204"/>
    </row>
    <row r="11" spans="1:5" s="126" customFormat="1">
      <c r="A11" s="6" t="s">
        <v>250</v>
      </c>
      <c r="B11" s="6" t="s">
        <v>249</v>
      </c>
      <c r="C11" s="101">
        <f>C12+C35</f>
        <v>25038.6</v>
      </c>
      <c r="D11" s="101">
        <f>D12+D35</f>
        <v>15265.900000000001</v>
      </c>
      <c r="E11" s="102">
        <f>D11*100/C11</f>
        <v>60.969463148898114</v>
      </c>
    </row>
    <row r="12" spans="1:5">
      <c r="A12" s="6" t="s">
        <v>7</v>
      </c>
      <c r="B12" s="6" t="s">
        <v>8</v>
      </c>
      <c r="C12" s="7">
        <f>C13+C15+C17+C20+C22+C27+C30+C33</f>
        <v>3432.5000000000005</v>
      </c>
      <c r="D12" s="7">
        <f>D13+D15+D17+D20+D22+D27+D30+D33</f>
        <v>3612.0999999999995</v>
      </c>
      <c r="E12" s="7">
        <f>D12*100/C12</f>
        <v>105.23233794610339</v>
      </c>
    </row>
    <row r="13" spans="1:5">
      <c r="A13" s="22" t="s">
        <v>9</v>
      </c>
      <c r="B13" s="9" t="s">
        <v>10</v>
      </c>
      <c r="C13" s="10">
        <f>C14</f>
        <v>964.4</v>
      </c>
      <c r="D13" s="11">
        <f>D14</f>
        <v>1017.9</v>
      </c>
      <c r="E13" s="12">
        <f t="shared" ref="E13:E30" si="0">D13*100/C13</f>
        <v>105.54749066777271</v>
      </c>
    </row>
    <row r="14" spans="1:5">
      <c r="A14" s="13" t="s">
        <v>11</v>
      </c>
      <c r="B14" s="14" t="s">
        <v>12</v>
      </c>
      <c r="C14" s="15">
        <v>964.4</v>
      </c>
      <c r="D14" s="16">
        <v>1017.9</v>
      </c>
      <c r="E14" s="17">
        <f t="shared" si="0"/>
        <v>105.54749066777271</v>
      </c>
    </row>
    <row r="15" spans="1:5" s="177" customFormat="1" ht="38.25">
      <c r="A15" s="22" t="s">
        <v>19</v>
      </c>
      <c r="B15" s="6" t="s">
        <v>315</v>
      </c>
      <c r="C15" s="183">
        <f>C16</f>
        <v>1099</v>
      </c>
      <c r="D15" s="11">
        <f>D16</f>
        <v>1248.9000000000001</v>
      </c>
      <c r="E15" s="12">
        <f t="shared" si="0"/>
        <v>113.63967242948137</v>
      </c>
    </row>
    <row r="16" spans="1:5" s="177" customFormat="1" ht="38.25">
      <c r="A16" s="13" t="s">
        <v>313</v>
      </c>
      <c r="B16" s="14" t="s">
        <v>314</v>
      </c>
      <c r="C16" s="15">
        <v>1099</v>
      </c>
      <c r="D16" s="16">
        <v>1248.9000000000001</v>
      </c>
      <c r="E16" s="17">
        <f t="shared" si="0"/>
        <v>113.63967242948137</v>
      </c>
    </row>
    <row r="17" spans="1:5">
      <c r="A17" s="22" t="s">
        <v>13</v>
      </c>
      <c r="B17" s="9" t="s">
        <v>14</v>
      </c>
      <c r="C17" s="10">
        <f>C18+C19</f>
        <v>351.9</v>
      </c>
      <c r="D17" s="18">
        <f>D18+D19</f>
        <v>303.60000000000002</v>
      </c>
      <c r="E17" s="12">
        <f t="shared" si="0"/>
        <v>86.274509803921589</v>
      </c>
    </row>
    <row r="18" spans="1:5">
      <c r="A18" s="13" t="s">
        <v>15</v>
      </c>
      <c r="B18" s="19" t="s">
        <v>16</v>
      </c>
      <c r="C18" s="20">
        <v>44.9</v>
      </c>
      <c r="D18" s="20">
        <v>103.8</v>
      </c>
      <c r="E18" s="17">
        <f t="shared" si="0"/>
        <v>231.18040089086861</v>
      </c>
    </row>
    <row r="19" spans="1:5">
      <c r="A19" s="13" t="s">
        <v>17</v>
      </c>
      <c r="B19" s="21" t="s">
        <v>18</v>
      </c>
      <c r="C19" s="20">
        <v>307</v>
      </c>
      <c r="D19" s="20">
        <v>199.8</v>
      </c>
      <c r="E19" s="17">
        <f t="shared" si="0"/>
        <v>65.081433224755699</v>
      </c>
    </row>
    <row r="20" spans="1:5">
      <c r="A20" s="23" t="s">
        <v>20</v>
      </c>
      <c r="B20" s="24" t="s">
        <v>21</v>
      </c>
      <c r="C20" s="18">
        <f>C21</f>
        <v>32.299999999999997</v>
      </c>
      <c r="D20" s="18">
        <f>D21</f>
        <v>28.2</v>
      </c>
      <c r="E20" s="12">
        <f t="shared" si="0"/>
        <v>87.306501547987622</v>
      </c>
    </row>
    <row r="21" spans="1:5" ht="76.5">
      <c r="A21" s="25" t="s">
        <v>22</v>
      </c>
      <c r="B21" s="14" t="s">
        <v>23</v>
      </c>
      <c r="C21" s="20">
        <v>32.299999999999997</v>
      </c>
      <c r="D21" s="20">
        <v>28.2</v>
      </c>
      <c r="E21" s="17">
        <f t="shared" si="0"/>
        <v>87.306501547987622</v>
      </c>
    </row>
    <row r="22" spans="1:5" ht="38.25">
      <c r="A22" s="8" t="s">
        <v>24</v>
      </c>
      <c r="B22" s="9" t="s">
        <v>25</v>
      </c>
      <c r="C22" s="18">
        <f>C23+C25</f>
        <v>510</v>
      </c>
      <c r="D22" s="18">
        <f>D23+D25</f>
        <v>592.5</v>
      </c>
      <c r="E22" s="12">
        <f t="shared" si="0"/>
        <v>116.17647058823529</v>
      </c>
    </row>
    <row r="23" spans="1:5" ht="114.75">
      <c r="A23" s="25" t="s">
        <v>26</v>
      </c>
      <c r="B23" s="14" t="s">
        <v>27</v>
      </c>
      <c r="C23" s="20">
        <v>360</v>
      </c>
      <c r="D23" s="20">
        <v>434.5</v>
      </c>
      <c r="E23" s="26">
        <f t="shared" si="0"/>
        <v>120.69444444444444</v>
      </c>
    </row>
    <row r="24" spans="1:5" ht="39">
      <c r="A24" s="25" t="s">
        <v>28</v>
      </c>
      <c r="B24" s="27" t="s">
        <v>29</v>
      </c>
      <c r="C24" s="28">
        <v>360</v>
      </c>
      <c r="D24" s="28">
        <v>434.5</v>
      </c>
      <c r="E24" s="29">
        <f t="shared" si="0"/>
        <v>120.69444444444444</v>
      </c>
    </row>
    <row r="25" spans="1:5" ht="102.75">
      <c r="A25" s="25" t="s">
        <v>30</v>
      </c>
      <c r="B25" s="30" t="s">
        <v>31</v>
      </c>
      <c r="C25" s="20">
        <v>150</v>
      </c>
      <c r="D25" s="20">
        <v>158</v>
      </c>
      <c r="E25" s="26">
        <f>D25*100/C25</f>
        <v>105.33333333333333</v>
      </c>
    </row>
    <row r="26" spans="1:5" ht="90">
      <c r="A26" s="25" t="s">
        <v>32</v>
      </c>
      <c r="B26" s="27" t="s">
        <v>33</v>
      </c>
      <c r="C26" s="31">
        <v>150</v>
      </c>
      <c r="D26" s="31">
        <v>158</v>
      </c>
      <c r="E26" s="29">
        <f t="shared" si="0"/>
        <v>105.33333333333333</v>
      </c>
    </row>
    <row r="27" spans="1:5" ht="27">
      <c r="A27" s="32" t="s">
        <v>34</v>
      </c>
      <c r="B27" s="33" t="s">
        <v>316</v>
      </c>
      <c r="C27" s="34">
        <f>C28</f>
        <v>114.4</v>
      </c>
      <c r="D27" s="34">
        <f>D28</f>
        <v>72.099999999999994</v>
      </c>
      <c r="E27" s="29">
        <f t="shared" si="0"/>
        <v>63.024475524475513</v>
      </c>
    </row>
    <row r="28" spans="1:5" ht="25.5">
      <c r="A28" s="36" t="s">
        <v>35</v>
      </c>
      <c r="B28" s="37" t="s">
        <v>319</v>
      </c>
      <c r="C28" s="28">
        <v>114.4</v>
      </c>
      <c r="D28" s="28">
        <v>72.099999999999994</v>
      </c>
      <c r="E28" s="29">
        <f t="shared" si="0"/>
        <v>63.024475524475513</v>
      </c>
    </row>
    <row r="29" spans="1:5" s="177" customFormat="1" ht="25.5">
      <c r="A29" s="36" t="s">
        <v>317</v>
      </c>
      <c r="B29" s="37" t="s">
        <v>318</v>
      </c>
      <c r="C29" s="28">
        <v>114.4</v>
      </c>
      <c r="D29" s="28">
        <v>72.099999999999994</v>
      </c>
      <c r="E29" s="29">
        <f t="shared" si="0"/>
        <v>63.024475524475513</v>
      </c>
    </row>
    <row r="30" spans="1:5" ht="27">
      <c r="A30" s="38" t="s">
        <v>36</v>
      </c>
      <c r="B30" s="39" t="s">
        <v>37</v>
      </c>
      <c r="C30" s="34">
        <f>C31+C32</f>
        <v>300</v>
      </c>
      <c r="D30" s="34">
        <f>D31+D32</f>
        <v>300.2</v>
      </c>
      <c r="E30" s="29">
        <f t="shared" si="0"/>
        <v>100.06666666666666</v>
      </c>
    </row>
    <row r="31" spans="1:5" s="177" customFormat="1" ht="102">
      <c r="A31" s="40" t="s">
        <v>38</v>
      </c>
      <c r="B31" s="41" t="s">
        <v>320</v>
      </c>
      <c r="C31" s="42">
        <v>300</v>
      </c>
      <c r="D31" s="42">
        <v>300</v>
      </c>
      <c r="E31" s="29">
        <f>D31*100/C31</f>
        <v>100</v>
      </c>
    </row>
    <row r="32" spans="1:5" ht="64.5">
      <c r="A32" s="184" t="s">
        <v>322</v>
      </c>
      <c r="B32" s="185" t="s">
        <v>321</v>
      </c>
      <c r="C32" s="186">
        <v>0</v>
      </c>
      <c r="D32" s="186">
        <v>0.2</v>
      </c>
      <c r="E32" s="187"/>
    </row>
    <row r="33" spans="1:5">
      <c r="A33" s="44" t="s">
        <v>39</v>
      </c>
      <c r="B33" s="45" t="s">
        <v>40</v>
      </c>
      <c r="C33" s="34">
        <f>C34</f>
        <v>60.5</v>
      </c>
      <c r="D33" s="34">
        <f>D34</f>
        <v>48.7</v>
      </c>
      <c r="E33" s="35">
        <f>D33*100/C33</f>
        <v>80.495867768595048</v>
      </c>
    </row>
    <row r="34" spans="1:5" ht="89.25">
      <c r="A34" s="40" t="s">
        <v>324</v>
      </c>
      <c r="B34" s="41" t="s">
        <v>323</v>
      </c>
      <c r="C34" s="31">
        <v>60.5</v>
      </c>
      <c r="D34" s="31">
        <v>48.7</v>
      </c>
      <c r="E34" s="29">
        <f>D34*100/C34</f>
        <v>80.495867768595048</v>
      </c>
    </row>
    <row r="35" spans="1:5">
      <c r="A35" s="8" t="s">
        <v>41</v>
      </c>
      <c r="B35" s="9" t="s">
        <v>42</v>
      </c>
      <c r="C35" s="18">
        <f>C36</f>
        <v>21606.1</v>
      </c>
      <c r="D35" s="18">
        <f>D36</f>
        <v>11653.800000000001</v>
      </c>
      <c r="E35" s="46">
        <f t="shared" ref="E35:E52" si="1">D35*100/C35</f>
        <v>53.937545415415094</v>
      </c>
    </row>
    <row r="36" spans="1:5" ht="25.5">
      <c r="A36" s="8" t="s">
        <v>43</v>
      </c>
      <c r="B36" s="9" t="s">
        <v>44</v>
      </c>
      <c r="C36" s="47">
        <f>C37+C39+C43+C47+C52</f>
        <v>21606.1</v>
      </c>
      <c r="D36" s="47">
        <f>D37+D39+D43+D47+D52</f>
        <v>11653.800000000001</v>
      </c>
      <c r="E36" s="46">
        <f t="shared" si="1"/>
        <v>53.937545415415094</v>
      </c>
    </row>
    <row r="37" spans="1:5" s="130" customFormat="1" ht="27">
      <c r="A37" s="8" t="s">
        <v>325</v>
      </c>
      <c r="B37" s="192" t="s">
        <v>261</v>
      </c>
      <c r="C37" s="47">
        <f>C38</f>
        <v>3652.1</v>
      </c>
      <c r="D37" s="47">
        <f>D38</f>
        <v>3652.1</v>
      </c>
      <c r="E37" s="12">
        <f t="shared" si="1"/>
        <v>100</v>
      </c>
    </row>
    <row r="38" spans="1:5" ht="25.5">
      <c r="A38" s="25" t="s">
        <v>45</v>
      </c>
      <c r="B38" s="52" t="s">
        <v>46</v>
      </c>
      <c r="C38" s="20">
        <v>3652.1</v>
      </c>
      <c r="D38" s="20">
        <v>3652.1</v>
      </c>
      <c r="E38" s="17">
        <f t="shared" si="1"/>
        <v>100</v>
      </c>
    </row>
    <row r="39" spans="1:5" s="121" customFormat="1">
      <c r="A39" s="8" t="s">
        <v>326</v>
      </c>
      <c r="B39" s="9" t="s">
        <v>244</v>
      </c>
      <c r="C39" s="18">
        <f>C40</f>
        <v>1752.1000000000001</v>
      </c>
      <c r="D39" s="18">
        <f>D40</f>
        <v>1752.1000000000001</v>
      </c>
      <c r="E39" s="12">
        <v>100</v>
      </c>
    </row>
    <row r="40" spans="1:5" s="126" customFormat="1" ht="25.5">
      <c r="A40" s="112" t="s">
        <v>60</v>
      </c>
      <c r="B40" s="14" t="s">
        <v>255</v>
      </c>
      <c r="C40" s="20">
        <f>C41+C42</f>
        <v>1752.1000000000001</v>
      </c>
      <c r="D40" s="20">
        <f>D41+D42</f>
        <v>1752.1000000000001</v>
      </c>
      <c r="E40" s="17">
        <v>100</v>
      </c>
    </row>
    <row r="41" spans="1:5" s="130" customFormat="1" ht="38.25">
      <c r="A41" s="112" t="s">
        <v>60</v>
      </c>
      <c r="B41" s="14" t="s">
        <v>258</v>
      </c>
      <c r="C41" s="20">
        <v>330.2</v>
      </c>
      <c r="D41" s="20">
        <v>330.2</v>
      </c>
      <c r="E41" s="17">
        <v>100</v>
      </c>
    </row>
    <row r="42" spans="1:5" s="130" customFormat="1" ht="63.75">
      <c r="A42" s="112" t="s">
        <v>60</v>
      </c>
      <c r="B42" s="14" t="s">
        <v>257</v>
      </c>
      <c r="C42" s="20">
        <v>1421.9</v>
      </c>
      <c r="D42" s="20">
        <v>1421.9</v>
      </c>
      <c r="E42" s="17">
        <v>100</v>
      </c>
    </row>
    <row r="43" spans="1:5" s="126" customFormat="1" ht="25.5">
      <c r="A43" s="38" t="s">
        <v>47</v>
      </c>
      <c r="B43" s="178" t="s">
        <v>48</v>
      </c>
      <c r="C43" s="18">
        <f>C44+C45+C46</f>
        <v>3245.6000000000004</v>
      </c>
      <c r="D43" s="18">
        <f>D44+D45+D46</f>
        <v>2843.3</v>
      </c>
      <c r="E43" s="12">
        <f>D43*100/C43</f>
        <v>87.604757209760891</v>
      </c>
    </row>
    <row r="44" spans="1:5" ht="89.25">
      <c r="A44" s="25" t="s">
        <v>251</v>
      </c>
      <c r="B44" s="50" t="s">
        <v>256</v>
      </c>
      <c r="C44" s="20">
        <v>402.3</v>
      </c>
      <c r="D44" s="20">
        <v>0</v>
      </c>
      <c r="E44" s="17">
        <f t="shared" si="1"/>
        <v>0</v>
      </c>
    </row>
    <row r="45" spans="1:5" ht="76.5">
      <c r="A45" s="25" t="s">
        <v>252</v>
      </c>
      <c r="B45" s="50" t="s">
        <v>49</v>
      </c>
      <c r="C45" s="20">
        <v>2673</v>
      </c>
      <c r="D45" s="20">
        <v>2673</v>
      </c>
      <c r="E45" s="17">
        <f t="shared" si="1"/>
        <v>100</v>
      </c>
    </row>
    <row r="46" spans="1:5" s="121" customFormat="1" ht="63.75">
      <c r="A46" s="25" t="s">
        <v>253</v>
      </c>
      <c r="B46" s="50" t="s">
        <v>254</v>
      </c>
      <c r="C46" s="31">
        <v>170.3</v>
      </c>
      <c r="D46" s="31">
        <v>170.3</v>
      </c>
      <c r="E46" s="29">
        <f>D46*100/C46</f>
        <v>100</v>
      </c>
    </row>
    <row r="47" spans="1:5">
      <c r="A47" s="8" t="s">
        <v>327</v>
      </c>
      <c r="B47" s="49" t="s">
        <v>50</v>
      </c>
      <c r="C47" s="18">
        <f>C48+C49+C50+C51</f>
        <v>12883.7</v>
      </c>
      <c r="D47" s="18">
        <f>D48+D49+D50+D51</f>
        <v>3333.7</v>
      </c>
      <c r="E47" s="12">
        <f>D47*100/C47</f>
        <v>25.875330844400288</v>
      </c>
    </row>
    <row r="48" spans="1:5" ht="51">
      <c r="A48" s="25" t="s">
        <v>51</v>
      </c>
      <c r="B48" s="50" t="s">
        <v>52</v>
      </c>
      <c r="C48" s="31">
        <v>3283.7</v>
      </c>
      <c r="D48" s="31">
        <v>3283.7</v>
      </c>
      <c r="E48" s="29">
        <f>D48*100/C48</f>
        <v>100</v>
      </c>
    </row>
    <row r="49" spans="1:5" ht="216.75">
      <c r="A49" s="188" t="s">
        <v>51</v>
      </c>
      <c r="B49" s="189" t="s">
        <v>53</v>
      </c>
      <c r="C49" s="190">
        <v>50</v>
      </c>
      <c r="D49" s="190">
        <v>50</v>
      </c>
      <c r="E49" s="191">
        <f t="shared" si="1"/>
        <v>100</v>
      </c>
    </row>
    <row r="50" spans="1:5" ht="38.25">
      <c r="A50" s="188" t="s">
        <v>51</v>
      </c>
      <c r="B50" s="189" t="s">
        <v>259</v>
      </c>
      <c r="C50" s="190">
        <v>50</v>
      </c>
      <c r="D50" s="190">
        <v>0</v>
      </c>
      <c r="E50" s="191">
        <f t="shared" si="1"/>
        <v>0</v>
      </c>
    </row>
    <row r="51" spans="1:5" ht="81.75" customHeight="1">
      <c r="A51" s="25" t="s">
        <v>51</v>
      </c>
      <c r="B51" s="182" t="s">
        <v>312</v>
      </c>
      <c r="C51" s="31">
        <v>9500</v>
      </c>
      <c r="D51" s="31">
        <v>0</v>
      </c>
      <c r="E51" s="29">
        <f t="shared" si="1"/>
        <v>0</v>
      </c>
    </row>
    <row r="52" spans="1:5">
      <c r="A52" s="38" t="s">
        <v>54</v>
      </c>
      <c r="B52" s="53" t="s">
        <v>55</v>
      </c>
      <c r="C52" s="34">
        <f>C53</f>
        <v>72.599999999999994</v>
      </c>
      <c r="D52" s="34">
        <f>D53</f>
        <v>72.599999999999994</v>
      </c>
      <c r="E52" s="43">
        <f t="shared" si="1"/>
        <v>100</v>
      </c>
    </row>
    <row r="53" spans="1:5" ht="25.5">
      <c r="A53" s="25" t="s">
        <v>56</v>
      </c>
      <c r="B53" s="50" t="s">
        <v>57</v>
      </c>
      <c r="C53" s="31">
        <v>72.599999999999994</v>
      </c>
      <c r="D53" s="31">
        <v>72.599999999999994</v>
      </c>
      <c r="E53" s="29">
        <f>D53*100/C53</f>
        <v>100</v>
      </c>
    </row>
    <row r="54" spans="1:5" ht="32.25" customHeight="1"/>
    <row r="55" spans="1:5" ht="54" customHeight="1">
      <c r="A55" s="199" t="s">
        <v>196</v>
      </c>
      <c r="B55" s="200"/>
      <c r="E55" s="128" t="s">
        <v>260</v>
      </c>
    </row>
    <row r="56" spans="1:5" ht="118.5" customHeight="1">
      <c r="A56" s="51" t="s">
        <v>58</v>
      </c>
      <c r="E56" s="128" t="s">
        <v>59</v>
      </c>
    </row>
  </sheetData>
  <mergeCells count="10">
    <mergeCell ref="A55:B55"/>
    <mergeCell ref="C2:E2"/>
    <mergeCell ref="C3:E3"/>
    <mergeCell ref="A5:D5"/>
    <mergeCell ref="A6:D6"/>
    <mergeCell ref="A8:A10"/>
    <mergeCell ref="B8:B10"/>
    <mergeCell ref="C8:C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7"/>
  <sheetViews>
    <sheetView topLeftCell="A7" workbookViewId="0">
      <selection activeCell="J14" sqref="J14"/>
    </sheetView>
  </sheetViews>
  <sheetFormatPr defaultRowHeight="15"/>
  <cols>
    <col min="1" max="1" width="27.5703125" customWidth="1"/>
    <col min="2" max="2" width="9.42578125" customWidth="1"/>
    <col min="5" max="5" width="13.7109375" customWidth="1"/>
    <col min="6" max="6" width="12" customWidth="1"/>
    <col min="7" max="7" width="10.7109375" customWidth="1"/>
  </cols>
  <sheetData>
    <row r="1" spans="1:10">
      <c r="A1" s="243" t="s">
        <v>61</v>
      </c>
      <c r="B1" s="243"/>
      <c r="C1" s="244"/>
      <c r="D1" s="244"/>
      <c r="E1" s="244"/>
      <c r="F1" s="244"/>
      <c r="G1" s="244"/>
      <c r="H1" s="244"/>
      <c r="I1" s="244"/>
      <c r="J1" s="244"/>
    </row>
    <row r="2" spans="1:10">
      <c r="A2" s="243" t="s">
        <v>62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>
      <c r="A3" s="243" t="s">
        <v>262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>
      <c r="A4" s="245"/>
      <c r="B4" s="245"/>
      <c r="C4" s="200"/>
      <c r="D4" s="200"/>
      <c r="E4" s="200"/>
      <c r="F4" s="200"/>
      <c r="G4" s="200"/>
      <c r="H4" s="200"/>
      <c r="I4" s="200"/>
      <c r="J4" s="200"/>
    </row>
    <row r="5" spans="1:10">
      <c r="A5" s="215" t="s">
        <v>63</v>
      </c>
      <c r="B5" s="200"/>
      <c r="C5" s="200"/>
      <c r="D5" s="200"/>
      <c r="E5" s="200"/>
      <c r="F5" s="200"/>
      <c r="G5" s="200"/>
      <c r="H5" s="200"/>
      <c r="I5" s="2"/>
      <c r="J5" s="2"/>
    </row>
    <row r="6" spans="1:10">
      <c r="A6" s="200"/>
      <c r="B6" s="200"/>
      <c r="C6" s="200"/>
      <c r="D6" s="200"/>
      <c r="E6" s="200"/>
      <c r="F6" s="200"/>
      <c r="G6" s="200"/>
      <c r="H6" s="200"/>
      <c r="I6" s="2"/>
      <c r="J6" s="2"/>
    </row>
    <row r="7" spans="1:10" ht="22.5" customHeight="1" thickBot="1">
      <c r="A7" s="216"/>
      <c r="B7" s="216"/>
      <c r="C7" s="216"/>
      <c r="D7" s="216"/>
      <c r="E7" s="216"/>
      <c r="F7" s="216"/>
      <c r="G7" s="216"/>
      <c r="H7" s="216"/>
      <c r="I7" s="2"/>
      <c r="J7" s="2"/>
    </row>
    <row r="8" spans="1:10">
      <c r="A8" s="229" t="s">
        <v>65</v>
      </c>
      <c r="B8" s="232" t="s">
        <v>66</v>
      </c>
      <c r="C8" s="235" t="s">
        <v>67</v>
      </c>
      <c r="D8" s="236"/>
      <c r="E8" s="239" t="s">
        <v>68</v>
      </c>
      <c r="F8" s="239" t="s">
        <v>69</v>
      </c>
      <c r="G8" s="232" t="s">
        <v>4</v>
      </c>
      <c r="H8" s="232" t="s">
        <v>5</v>
      </c>
      <c r="I8" s="246" t="s">
        <v>6</v>
      </c>
      <c r="J8" s="2"/>
    </row>
    <row r="9" spans="1:10">
      <c r="A9" s="230"/>
      <c r="B9" s="233"/>
      <c r="C9" s="237"/>
      <c r="D9" s="238"/>
      <c r="E9" s="240"/>
      <c r="F9" s="240"/>
      <c r="G9" s="241"/>
      <c r="H9" s="241"/>
      <c r="I9" s="247"/>
      <c r="J9" s="2"/>
    </row>
    <row r="10" spans="1:10">
      <c r="A10" s="231"/>
      <c r="B10" s="234"/>
      <c r="C10" s="237"/>
      <c r="D10" s="238"/>
      <c r="E10" s="240"/>
      <c r="F10" s="240"/>
      <c r="G10" s="234"/>
      <c r="H10" s="234"/>
      <c r="I10" s="248"/>
      <c r="J10" s="2"/>
    </row>
    <row r="11" spans="1:10">
      <c r="A11" s="6" t="s">
        <v>70</v>
      </c>
      <c r="B11" s="54"/>
      <c r="C11" s="204"/>
      <c r="D11" s="204"/>
      <c r="E11" s="5"/>
      <c r="F11" s="5"/>
      <c r="G11" s="7">
        <f>G12</f>
        <v>25221.699999999997</v>
      </c>
      <c r="H11" s="7">
        <f>H12</f>
        <v>15080.599999999999</v>
      </c>
      <c r="I11" s="55">
        <f t="shared" ref="I11:I54" si="0">H11*100/G11</f>
        <v>59.79216309765004</v>
      </c>
      <c r="J11" s="2"/>
    </row>
    <row r="12" spans="1:10" ht="25.5">
      <c r="A12" s="56" t="s">
        <v>71</v>
      </c>
      <c r="B12" s="57" t="s">
        <v>72</v>
      </c>
      <c r="C12" s="249"/>
      <c r="D12" s="249"/>
      <c r="E12" s="58"/>
      <c r="F12" s="58"/>
      <c r="G12" s="59">
        <f>G13+G54+G59+G65+G84+G110+G116+G138</f>
        <v>25221.699999999997</v>
      </c>
      <c r="H12" s="59">
        <f>H13+H54+H59+H65+H84+H110+H116+H138</f>
        <v>15080.599999999999</v>
      </c>
      <c r="I12" s="60">
        <f t="shared" si="0"/>
        <v>59.79216309765004</v>
      </c>
      <c r="J12" s="2"/>
    </row>
    <row r="13" spans="1:10">
      <c r="A13" s="22" t="s">
        <v>73</v>
      </c>
      <c r="B13" s="57" t="s">
        <v>72</v>
      </c>
      <c r="C13" s="250" t="s">
        <v>74</v>
      </c>
      <c r="D13" s="250"/>
      <c r="E13" s="61"/>
      <c r="F13" s="61"/>
      <c r="G13" s="47">
        <v>8115.2</v>
      </c>
      <c r="H13" s="47">
        <v>8022.5</v>
      </c>
      <c r="I13" s="60">
        <f t="shared" si="0"/>
        <v>98.857699132492115</v>
      </c>
      <c r="J13" s="2"/>
    </row>
    <row r="14" spans="1:10" ht="45">
      <c r="A14" s="62" t="s">
        <v>75</v>
      </c>
      <c r="B14" s="63" t="s">
        <v>72</v>
      </c>
      <c r="C14" s="207" t="s">
        <v>76</v>
      </c>
      <c r="D14" s="208"/>
      <c r="E14" s="58"/>
      <c r="F14" s="58"/>
      <c r="G14" s="18">
        <v>924.7</v>
      </c>
      <c r="H14" s="10">
        <v>924.7</v>
      </c>
      <c r="I14" s="65">
        <f t="shared" si="0"/>
        <v>100</v>
      </c>
      <c r="J14" s="2"/>
    </row>
    <row r="15" spans="1:10" ht="67.5">
      <c r="A15" s="62" t="s">
        <v>77</v>
      </c>
      <c r="B15" s="63" t="s">
        <v>72</v>
      </c>
      <c r="C15" s="207" t="s">
        <v>76</v>
      </c>
      <c r="D15" s="208"/>
      <c r="E15" s="58" t="s">
        <v>78</v>
      </c>
      <c r="F15" s="58"/>
      <c r="G15" s="48">
        <v>924.7</v>
      </c>
      <c r="H15" s="66">
        <v>924.7</v>
      </c>
      <c r="I15" s="65">
        <f t="shared" si="0"/>
        <v>100</v>
      </c>
      <c r="J15" s="2"/>
    </row>
    <row r="16" spans="1:10" ht="22.5">
      <c r="A16" s="62" t="s">
        <v>79</v>
      </c>
      <c r="B16" s="63" t="s">
        <v>72</v>
      </c>
      <c r="C16" s="207" t="s">
        <v>76</v>
      </c>
      <c r="D16" s="208"/>
      <c r="E16" s="58" t="s">
        <v>80</v>
      </c>
      <c r="F16" s="58"/>
      <c r="G16" s="48">
        <v>924.7</v>
      </c>
      <c r="H16" s="66">
        <v>924.7</v>
      </c>
      <c r="I16" s="65">
        <f t="shared" si="0"/>
        <v>100</v>
      </c>
      <c r="J16" s="2"/>
    </row>
    <row r="17" spans="1:10" ht="101.25" customHeight="1">
      <c r="A17" s="62" t="s">
        <v>81</v>
      </c>
      <c r="B17" s="63" t="s">
        <v>72</v>
      </c>
      <c r="C17" s="207" t="s">
        <v>76</v>
      </c>
      <c r="D17" s="208"/>
      <c r="E17" s="58" t="s">
        <v>80</v>
      </c>
      <c r="F17" s="58" t="s">
        <v>82</v>
      </c>
      <c r="G17" s="48">
        <v>924.7</v>
      </c>
      <c r="H17" s="66">
        <v>924.7</v>
      </c>
      <c r="I17" s="65">
        <f t="shared" si="0"/>
        <v>100</v>
      </c>
      <c r="J17" s="2"/>
    </row>
    <row r="18" spans="1:10" ht="33.75">
      <c r="A18" s="62" t="s">
        <v>83</v>
      </c>
      <c r="B18" s="63" t="s">
        <v>72</v>
      </c>
      <c r="C18" s="207" t="s">
        <v>76</v>
      </c>
      <c r="D18" s="208"/>
      <c r="E18" s="58" t="s">
        <v>80</v>
      </c>
      <c r="F18" s="58" t="s">
        <v>84</v>
      </c>
      <c r="G18" s="48">
        <v>924.7</v>
      </c>
      <c r="H18" s="66">
        <v>924.7</v>
      </c>
      <c r="I18" s="65">
        <f t="shared" si="0"/>
        <v>100</v>
      </c>
      <c r="J18" s="2"/>
    </row>
    <row r="19" spans="1:10" ht="67.5">
      <c r="A19" s="62" t="s">
        <v>85</v>
      </c>
      <c r="B19" s="63" t="s">
        <v>72</v>
      </c>
      <c r="C19" s="207" t="s">
        <v>86</v>
      </c>
      <c r="D19" s="208"/>
      <c r="E19" s="58"/>
      <c r="F19" s="58"/>
      <c r="G19" s="86">
        <v>5965</v>
      </c>
      <c r="H19" s="47">
        <v>5922.3</v>
      </c>
      <c r="I19" s="65">
        <f t="shared" si="0"/>
        <v>99.284157585917853</v>
      </c>
      <c r="J19" s="2"/>
    </row>
    <row r="20" spans="1:10" ht="67.5">
      <c r="A20" s="62" t="s">
        <v>77</v>
      </c>
      <c r="B20" s="63" t="s">
        <v>72</v>
      </c>
      <c r="C20" s="207" t="s">
        <v>86</v>
      </c>
      <c r="D20" s="208"/>
      <c r="E20" s="58" t="s">
        <v>78</v>
      </c>
      <c r="F20" s="58"/>
      <c r="G20" s="20">
        <v>5965</v>
      </c>
      <c r="H20" s="20">
        <v>5922.3</v>
      </c>
      <c r="I20" s="65">
        <f t="shared" si="0"/>
        <v>99.284157585917853</v>
      </c>
      <c r="J20" s="2"/>
    </row>
    <row r="21" spans="1:10">
      <c r="A21" s="62" t="s">
        <v>87</v>
      </c>
      <c r="B21" s="63" t="s">
        <v>72</v>
      </c>
      <c r="C21" s="207" t="s">
        <v>86</v>
      </c>
      <c r="D21" s="208"/>
      <c r="E21" s="58" t="s">
        <v>88</v>
      </c>
      <c r="F21" s="58"/>
      <c r="G21" s="48">
        <v>5965</v>
      </c>
      <c r="H21" s="48">
        <v>5922.3</v>
      </c>
      <c r="I21" s="65">
        <f t="shared" si="0"/>
        <v>99.284157585917853</v>
      </c>
      <c r="J21" s="2"/>
    </row>
    <row r="22" spans="1:10" ht="101.25" customHeight="1">
      <c r="A22" s="62" t="s">
        <v>81</v>
      </c>
      <c r="B22" s="63" t="s">
        <v>72</v>
      </c>
      <c r="C22" s="207" t="s">
        <v>86</v>
      </c>
      <c r="D22" s="208"/>
      <c r="E22" s="58" t="s">
        <v>88</v>
      </c>
      <c r="F22" s="58" t="s">
        <v>82</v>
      </c>
      <c r="G22" s="47">
        <v>4162.5</v>
      </c>
      <c r="H22" s="47">
        <v>4125.7</v>
      </c>
      <c r="I22" s="60">
        <f t="shared" si="0"/>
        <v>99.11591591591592</v>
      </c>
      <c r="J22" s="2"/>
    </row>
    <row r="23" spans="1:10" ht="33.75">
      <c r="A23" s="62" t="s">
        <v>83</v>
      </c>
      <c r="B23" s="63" t="s">
        <v>72</v>
      </c>
      <c r="C23" s="207" t="s">
        <v>86</v>
      </c>
      <c r="D23" s="208"/>
      <c r="E23" s="58" t="s">
        <v>88</v>
      </c>
      <c r="F23" s="58" t="s">
        <v>84</v>
      </c>
      <c r="G23" s="48">
        <v>4162.5</v>
      </c>
      <c r="H23" s="48">
        <v>4125.7</v>
      </c>
      <c r="I23" s="65">
        <f t="shared" si="0"/>
        <v>99.11591591591592</v>
      </c>
      <c r="J23" s="2"/>
    </row>
    <row r="24" spans="1:10" ht="33.75">
      <c r="A24" s="62" t="s">
        <v>89</v>
      </c>
      <c r="B24" s="63" t="s">
        <v>72</v>
      </c>
      <c r="C24" s="207" t="s">
        <v>86</v>
      </c>
      <c r="D24" s="208"/>
      <c r="E24" s="58" t="s">
        <v>88</v>
      </c>
      <c r="F24" s="58" t="s">
        <v>90</v>
      </c>
      <c r="G24" s="47">
        <v>1752.6</v>
      </c>
      <c r="H24" s="47">
        <v>1746.6</v>
      </c>
      <c r="I24" s="60">
        <f t="shared" si="0"/>
        <v>99.657651489216022</v>
      </c>
      <c r="J24" s="2"/>
    </row>
    <row r="25" spans="1:10" ht="45">
      <c r="A25" s="62" t="s">
        <v>91</v>
      </c>
      <c r="B25" s="63" t="s">
        <v>72</v>
      </c>
      <c r="C25" s="207" t="s">
        <v>86</v>
      </c>
      <c r="D25" s="208"/>
      <c r="E25" s="58" t="s">
        <v>88</v>
      </c>
      <c r="F25" s="58" t="s">
        <v>92</v>
      </c>
      <c r="G25" s="48">
        <v>1752.6</v>
      </c>
      <c r="H25" s="48">
        <v>1746.6</v>
      </c>
      <c r="I25" s="65">
        <f t="shared" si="0"/>
        <v>99.657651489216022</v>
      </c>
      <c r="J25" s="2"/>
    </row>
    <row r="26" spans="1:10">
      <c r="A26" s="62" t="s">
        <v>93</v>
      </c>
      <c r="B26" s="63" t="s">
        <v>72</v>
      </c>
      <c r="C26" s="207" t="s">
        <v>86</v>
      </c>
      <c r="D26" s="208"/>
      <c r="E26" s="58" t="s">
        <v>88</v>
      </c>
      <c r="F26" s="58" t="s">
        <v>94</v>
      </c>
      <c r="G26" s="47">
        <v>49.9</v>
      </c>
      <c r="H26" s="47">
        <v>49.9</v>
      </c>
      <c r="I26" s="60">
        <f t="shared" si="0"/>
        <v>100</v>
      </c>
      <c r="J26" s="2"/>
    </row>
    <row r="27" spans="1:10" ht="22.5">
      <c r="A27" s="62" t="s">
        <v>95</v>
      </c>
      <c r="B27" s="63" t="s">
        <v>72</v>
      </c>
      <c r="C27" s="207" t="s">
        <v>86</v>
      </c>
      <c r="D27" s="208"/>
      <c r="E27" s="58" t="s">
        <v>88</v>
      </c>
      <c r="F27" s="58" t="s">
        <v>96</v>
      </c>
      <c r="G27" s="48">
        <v>49.9</v>
      </c>
      <c r="H27" s="48">
        <v>49.9</v>
      </c>
      <c r="I27" s="65">
        <f t="shared" si="0"/>
        <v>100</v>
      </c>
      <c r="J27" s="2"/>
    </row>
    <row r="28" spans="1:10" s="124" customFormat="1" ht="22.5">
      <c r="A28" s="62" t="s">
        <v>263</v>
      </c>
      <c r="B28" s="127" t="s">
        <v>72</v>
      </c>
      <c r="C28" s="207" t="s">
        <v>264</v>
      </c>
      <c r="D28" s="242"/>
      <c r="E28" s="123"/>
      <c r="F28" s="123"/>
      <c r="G28" s="47">
        <v>50</v>
      </c>
      <c r="H28" s="47">
        <v>50</v>
      </c>
      <c r="I28" s="60">
        <f t="shared" si="0"/>
        <v>100</v>
      </c>
      <c r="J28" s="2"/>
    </row>
    <row r="29" spans="1:10" s="124" customFormat="1">
      <c r="A29" s="62" t="s">
        <v>93</v>
      </c>
      <c r="B29" s="127" t="s">
        <v>72</v>
      </c>
      <c r="C29" s="207" t="s">
        <v>264</v>
      </c>
      <c r="D29" s="242"/>
      <c r="E29" s="125" t="s">
        <v>265</v>
      </c>
      <c r="F29" s="129" t="s">
        <v>94</v>
      </c>
      <c r="G29" s="48">
        <v>50</v>
      </c>
      <c r="H29" s="48">
        <v>50</v>
      </c>
      <c r="I29" s="65">
        <f t="shared" si="0"/>
        <v>100</v>
      </c>
      <c r="J29" s="2"/>
    </row>
    <row r="30" spans="1:10" s="130" customFormat="1" ht="22.5">
      <c r="A30" s="62" t="s">
        <v>267</v>
      </c>
      <c r="B30" s="127" t="s">
        <v>72</v>
      </c>
      <c r="C30" s="207" t="s">
        <v>264</v>
      </c>
      <c r="D30" s="242"/>
      <c r="E30" s="125" t="s">
        <v>265</v>
      </c>
      <c r="F30" s="129" t="s">
        <v>266</v>
      </c>
      <c r="G30" s="48">
        <v>50</v>
      </c>
      <c r="H30" s="48">
        <v>50</v>
      </c>
      <c r="I30" s="65">
        <f t="shared" si="0"/>
        <v>100</v>
      </c>
      <c r="J30" s="2"/>
    </row>
    <row r="31" spans="1:10" ht="22.5">
      <c r="A31" s="62" t="s">
        <v>97</v>
      </c>
      <c r="B31" s="63" t="s">
        <v>72</v>
      </c>
      <c r="C31" s="207" t="s">
        <v>98</v>
      </c>
      <c r="D31" s="242"/>
      <c r="E31" s="58"/>
      <c r="F31" s="58"/>
      <c r="G31" s="18">
        <v>1175.5</v>
      </c>
      <c r="H31" s="18">
        <v>1125.5</v>
      </c>
      <c r="I31" s="65">
        <f t="shared" si="0"/>
        <v>95.74649085495534</v>
      </c>
      <c r="J31" s="2"/>
    </row>
    <row r="32" spans="1:10" s="133" customFormat="1" ht="33.75">
      <c r="A32" s="62" t="s">
        <v>269</v>
      </c>
      <c r="B32" s="132" t="s">
        <v>72</v>
      </c>
      <c r="C32" s="207" t="s">
        <v>98</v>
      </c>
      <c r="D32" s="242"/>
      <c r="E32" s="131" t="s">
        <v>268</v>
      </c>
      <c r="F32" s="131"/>
      <c r="G32" s="20">
        <v>7.3</v>
      </c>
      <c r="H32" s="20">
        <v>7.3</v>
      </c>
      <c r="I32" s="65">
        <f t="shared" si="0"/>
        <v>100</v>
      </c>
      <c r="J32" s="2"/>
    </row>
    <row r="33" spans="1:10" s="133" customFormat="1" ht="33.75">
      <c r="A33" s="62" t="s">
        <v>89</v>
      </c>
      <c r="B33" s="132" t="s">
        <v>72</v>
      </c>
      <c r="C33" s="207" t="s">
        <v>98</v>
      </c>
      <c r="D33" s="242"/>
      <c r="E33" s="131" t="s">
        <v>268</v>
      </c>
      <c r="F33" s="131" t="s">
        <v>90</v>
      </c>
      <c r="G33" s="20">
        <v>7.3</v>
      </c>
      <c r="H33" s="20">
        <v>7.3</v>
      </c>
      <c r="I33" s="65">
        <f t="shared" si="0"/>
        <v>100</v>
      </c>
      <c r="J33" s="2"/>
    </row>
    <row r="34" spans="1:10" s="133" customFormat="1" ht="45">
      <c r="A34" s="62" t="s">
        <v>91</v>
      </c>
      <c r="B34" s="132" t="s">
        <v>72</v>
      </c>
      <c r="C34" s="207" t="s">
        <v>98</v>
      </c>
      <c r="D34" s="242"/>
      <c r="E34" s="131" t="s">
        <v>268</v>
      </c>
      <c r="F34" s="131" t="s">
        <v>92</v>
      </c>
      <c r="G34" s="20">
        <v>7.3</v>
      </c>
      <c r="H34" s="20">
        <v>7.3</v>
      </c>
      <c r="I34" s="65">
        <f t="shared" si="0"/>
        <v>100</v>
      </c>
      <c r="J34" s="2"/>
    </row>
    <row r="35" spans="1:10">
      <c r="A35" s="62" t="s">
        <v>93</v>
      </c>
      <c r="B35" s="63" t="s">
        <v>72</v>
      </c>
      <c r="C35" s="207" t="s">
        <v>98</v>
      </c>
      <c r="D35" s="208"/>
      <c r="E35" s="58" t="s">
        <v>99</v>
      </c>
      <c r="F35" s="58" t="s">
        <v>94</v>
      </c>
      <c r="G35" s="20">
        <v>12.2</v>
      </c>
      <c r="H35" s="64">
        <v>12.2</v>
      </c>
      <c r="I35" s="65">
        <f t="shared" si="0"/>
        <v>100</v>
      </c>
      <c r="J35" s="2"/>
    </row>
    <row r="36" spans="1:10" ht="22.5">
      <c r="A36" s="62" t="s">
        <v>95</v>
      </c>
      <c r="B36" s="63" t="s">
        <v>72</v>
      </c>
      <c r="C36" s="207" t="s">
        <v>98</v>
      </c>
      <c r="D36" s="208"/>
      <c r="E36" s="58" t="s">
        <v>99</v>
      </c>
      <c r="F36" s="58" t="s">
        <v>96</v>
      </c>
      <c r="G36" s="48">
        <v>12.2</v>
      </c>
      <c r="H36" s="66">
        <v>12.2</v>
      </c>
      <c r="I36" s="65">
        <f t="shared" si="0"/>
        <v>100</v>
      </c>
      <c r="J36" s="2"/>
    </row>
    <row r="37" spans="1:10" ht="45">
      <c r="A37" s="62" t="s">
        <v>100</v>
      </c>
      <c r="B37" s="63" t="s">
        <v>72</v>
      </c>
      <c r="C37" s="207" t="s">
        <v>98</v>
      </c>
      <c r="D37" s="208"/>
      <c r="E37" s="58" t="s">
        <v>101</v>
      </c>
      <c r="F37" s="58"/>
      <c r="G37" s="20">
        <v>6.5</v>
      </c>
      <c r="H37" s="64">
        <v>6.5</v>
      </c>
      <c r="I37" s="65">
        <f t="shared" si="0"/>
        <v>100</v>
      </c>
      <c r="J37" s="2"/>
    </row>
    <row r="38" spans="1:10" ht="33.75">
      <c r="A38" s="62" t="s">
        <v>89</v>
      </c>
      <c r="B38" s="63" t="s">
        <v>72</v>
      </c>
      <c r="C38" s="207" t="s">
        <v>98</v>
      </c>
      <c r="D38" s="208"/>
      <c r="E38" s="58" t="s">
        <v>101</v>
      </c>
      <c r="F38" s="58" t="s">
        <v>90</v>
      </c>
      <c r="G38" s="48">
        <v>6.5</v>
      </c>
      <c r="H38" s="66">
        <v>6.5</v>
      </c>
      <c r="I38" s="65">
        <f t="shared" si="0"/>
        <v>100</v>
      </c>
      <c r="J38" s="2"/>
    </row>
    <row r="39" spans="1:10" ht="45">
      <c r="A39" s="62" t="s">
        <v>91</v>
      </c>
      <c r="B39" s="63" t="s">
        <v>72</v>
      </c>
      <c r="C39" s="207" t="s">
        <v>98</v>
      </c>
      <c r="D39" s="208"/>
      <c r="E39" s="58" t="s">
        <v>101</v>
      </c>
      <c r="F39" s="58" t="s">
        <v>92</v>
      </c>
      <c r="G39" s="48">
        <v>6.5</v>
      </c>
      <c r="H39" s="66">
        <v>6.5</v>
      </c>
      <c r="I39" s="65">
        <f t="shared" si="0"/>
        <v>100</v>
      </c>
      <c r="J39" s="2"/>
    </row>
    <row r="40" spans="1:10" ht="22.5">
      <c r="A40" s="62" t="s">
        <v>102</v>
      </c>
      <c r="B40" s="63" t="s">
        <v>72</v>
      </c>
      <c r="C40" s="207" t="s">
        <v>98</v>
      </c>
      <c r="D40" s="208"/>
      <c r="E40" s="58" t="s">
        <v>103</v>
      </c>
      <c r="F40" s="58"/>
      <c r="G40" s="20">
        <v>609.5</v>
      </c>
      <c r="H40" s="64">
        <v>609.5</v>
      </c>
      <c r="I40" s="65">
        <f t="shared" si="0"/>
        <v>100</v>
      </c>
      <c r="J40" s="2"/>
    </row>
    <row r="41" spans="1:10" ht="45">
      <c r="A41" s="62" t="s">
        <v>271</v>
      </c>
      <c r="B41" s="63" t="s">
        <v>72</v>
      </c>
      <c r="C41" s="207" t="s">
        <v>98</v>
      </c>
      <c r="D41" s="208"/>
      <c r="E41" s="58" t="s">
        <v>104</v>
      </c>
      <c r="F41" s="58"/>
      <c r="G41" s="48">
        <v>609.5</v>
      </c>
      <c r="H41" s="66">
        <v>609.5</v>
      </c>
      <c r="I41" s="65">
        <f t="shared" si="0"/>
        <v>100</v>
      </c>
      <c r="J41" s="2"/>
    </row>
    <row r="42" spans="1:10" s="133" customFormat="1" ht="99.75" customHeight="1">
      <c r="A42" s="62" t="s">
        <v>272</v>
      </c>
      <c r="B42" s="132" t="s">
        <v>72</v>
      </c>
      <c r="C42" s="207" t="s">
        <v>98</v>
      </c>
      <c r="D42" s="208"/>
      <c r="E42" s="131" t="s">
        <v>270</v>
      </c>
      <c r="F42" s="131"/>
      <c r="G42" s="48">
        <v>24</v>
      </c>
      <c r="H42" s="66">
        <v>24</v>
      </c>
      <c r="I42" s="65">
        <f t="shared" si="0"/>
        <v>100</v>
      </c>
      <c r="J42" s="2"/>
    </row>
    <row r="43" spans="1:10" s="133" customFormat="1" ht="33.75">
      <c r="A43" s="62" t="s">
        <v>89</v>
      </c>
      <c r="B43" s="132" t="s">
        <v>72</v>
      </c>
      <c r="C43" s="207" t="s">
        <v>98</v>
      </c>
      <c r="D43" s="208"/>
      <c r="E43" s="131" t="s">
        <v>270</v>
      </c>
      <c r="F43" s="131" t="s">
        <v>90</v>
      </c>
      <c r="G43" s="48">
        <v>24</v>
      </c>
      <c r="H43" s="66">
        <v>24</v>
      </c>
      <c r="I43" s="65">
        <f t="shared" si="0"/>
        <v>100</v>
      </c>
      <c r="J43" s="2"/>
    </row>
    <row r="44" spans="1:10" s="133" customFormat="1" ht="45">
      <c r="A44" s="62" t="s">
        <v>91</v>
      </c>
      <c r="B44" s="132" t="s">
        <v>72</v>
      </c>
      <c r="C44" s="207" t="s">
        <v>98</v>
      </c>
      <c r="D44" s="208"/>
      <c r="E44" s="131" t="s">
        <v>270</v>
      </c>
      <c r="F44" s="131" t="s">
        <v>92</v>
      </c>
      <c r="G44" s="48">
        <v>24</v>
      </c>
      <c r="H44" s="66">
        <v>24</v>
      </c>
      <c r="I44" s="65">
        <f t="shared" si="0"/>
        <v>100</v>
      </c>
      <c r="J44" s="2"/>
    </row>
    <row r="45" spans="1:10" ht="56.25">
      <c r="A45" s="62" t="s">
        <v>105</v>
      </c>
      <c r="B45" s="63" t="s">
        <v>72</v>
      </c>
      <c r="C45" s="207" t="s">
        <v>98</v>
      </c>
      <c r="D45" s="208"/>
      <c r="E45" s="58" t="s">
        <v>106</v>
      </c>
      <c r="F45" s="58"/>
      <c r="G45" s="48">
        <v>585.5</v>
      </c>
      <c r="H45" s="66">
        <v>585.5</v>
      </c>
      <c r="I45" s="65">
        <f t="shared" si="0"/>
        <v>100</v>
      </c>
      <c r="J45" s="2"/>
    </row>
    <row r="46" spans="1:10" ht="33.75">
      <c r="A46" s="62" t="s">
        <v>89</v>
      </c>
      <c r="B46" s="63" t="s">
        <v>72</v>
      </c>
      <c r="C46" s="207" t="s">
        <v>98</v>
      </c>
      <c r="D46" s="208"/>
      <c r="E46" s="58" t="s">
        <v>106</v>
      </c>
      <c r="F46" s="58" t="s">
        <v>90</v>
      </c>
      <c r="G46" s="48">
        <v>585.5</v>
      </c>
      <c r="H46" s="66">
        <v>585.5</v>
      </c>
      <c r="I46" s="65">
        <f t="shared" si="0"/>
        <v>100</v>
      </c>
      <c r="J46" s="2"/>
    </row>
    <row r="47" spans="1:10" s="133" customFormat="1" ht="45">
      <c r="A47" s="62" t="s">
        <v>91</v>
      </c>
      <c r="B47" s="132" t="s">
        <v>72</v>
      </c>
      <c r="C47" s="207" t="s">
        <v>98</v>
      </c>
      <c r="D47" s="208"/>
      <c r="E47" s="131" t="s">
        <v>106</v>
      </c>
      <c r="F47" s="131" t="s">
        <v>92</v>
      </c>
      <c r="G47" s="48">
        <v>585.5</v>
      </c>
      <c r="H47" s="66">
        <v>585.5</v>
      </c>
      <c r="I47" s="65">
        <f t="shared" si="0"/>
        <v>100</v>
      </c>
      <c r="J47" s="2"/>
    </row>
    <row r="48" spans="1:10" s="133" customFormat="1" ht="33.75">
      <c r="A48" s="62" t="s">
        <v>311</v>
      </c>
      <c r="B48" s="132" t="s">
        <v>72</v>
      </c>
      <c r="C48" s="207" t="s">
        <v>98</v>
      </c>
      <c r="D48" s="208"/>
      <c r="E48" s="131" t="s">
        <v>273</v>
      </c>
      <c r="F48" s="131"/>
      <c r="G48" s="48">
        <v>50</v>
      </c>
      <c r="H48" s="66">
        <v>0</v>
      </c>
      <c r="I48" s="65">
        <f t="shared" si="0"/>
        <v>0</v>
      </c>
      <c r="J48" s="2"/>
    </row>
    <row r="49" spans="1:10" s="133" customFormat="1" ht="33.75">
      <c r="A49" s="62" t="s">
        <v>89</v>
      </c>
      <c r="B49" s="132" t="s">
        <v>72</v>
      </c>
      <c r="C49" s="207" t="s">
        <v>98</v>
      </c>
      <c r="D49" s="208"/>
      <c r="E49" s="131" t="s">
        <v>273</v>
      </c>
      <c r="F49" s="131" t="s">
        <v>90</v>
      </c>
      <c r="G49" s="48">
        <v>50</v>
      </c>
      <c r="H49" s="66">
        <v>0</v>
      </c>
      <c r="I49" s="65">
        <f t="shared" si="0"/>
        <v>0</v>
      </c>
      <c r="J49" s="2"/>
    </row>
    <row r="50" spans="1:10" s="133" customFormat="1" ht="45">
      <c r="A50" s="62" t="s">
        <v>91</v>
      </c>
      <c r="B50" s="132" t="s">
        <v>72</v>
      </c>
      <c r="C50" s="207" t="s">
        <v>98</v>
      </c>
      <c r="D50" s="208"/>
      <c r="E50" s="131" t="s">
        <v>273</v>
      </c>
      <c r="F50" s="131" t="s">
        <v>92</v>
      </c>
      <c r="G50" s="48">
        <v>50</v>
      </c>
      <c r="H50" s="66">
        <v>0</v>
      </c>
      <c r="I50" s="65">
        <f t="shared" si="0"/>
        <v>0</v>
      </c>
      <c r="J50" s="2"/>
    </row>
    <row r="51" spans="1:10" s="133" customFormat="1" ht="45">
      <c r="A51" s="137" t="s">
        <v>274</v>
      </c>
      <c r="B51" s="132" t="s">
        <v>72</v>
      </c>
      <c r="C51" s="207" t="s">
        <v>98</v>
      </c>
      <c r="D51" s="208"/>
      <c r="E51" s="131" t="s">
        <v>246</v>
      </c>
      <c r="F51" s="131"/>
      <c r="G51" s="48">
        <v>490</v>
      </c>
      <c r="H51" s="66">
        <v>490</v>
      </c>
      <c r="I51" s="65">
        <f t="shared" si="0"/>
        <v>100</v>
      </c>
      <c r="J51" s="2"/>
    </row>
    <row r="52" spans="1:10" s="133" customFormat="1">
      <c r="A52" s="62" t="s">
        <v>93</v>
      </c>
      <c r="B52" s="132" t="s">
        <v>72</v>
      </c>
      <c r="C52" s="207" t="s">
        <v>98</v>
      </c>
      <c r="D52" s="208"/>
      <c r="E52" s="131" t="s">
        <v>246</v>
      </c>
      <c r="F52" s="131" t="s">
        <v>94</v>
      </c>
      <c r="G52" s="48">
        <v>490</v>
      </c>
      <c r="H52" s="66">
        <v>490</v>
      </c>
      <c r="I52" s="65">
        <f t="shared" si="0"/>
        <v>100</v>
      </c>
      <c r="J52" s="2"/>
    </row>
    <row r="53" spans="1:10" ht="33.75">
      <c r="A53" s="62" t="s">
        <v>89</v>
      </c>
      <c r="B53" s="63" t="s">
        <v>72</v>
      </c>
      <c r="C53" s="207" t="s">
        <v>98</v>
      </c>
      <c r="D53" s="208"/>
      <c r="E53" s="123" t="s">
        <v>246</v>
      </c>
      <c r="F53" s="131" t="s">
        <v>96</v>
      </c>
      <c r="G53" s="48">
        <v>490</v>
      </c>
      <c r="H53" s="66">
        <v>490</v>
      </c>
      <c r="I53" s="65">
        <f t="shared" si="0"/>
        <v>100</v>
      </c>
      <c r="J53" s="2"/>
    </row>
    <row r="54" spans="1:10">
      <c r="A54" s="56" t="s">
        <v>107</v>
      </c>
      <c r="B54" s="135" t="s">
        <v>72</v>
      </c>
      <c r="C54" s="209" t="s">
        <v>108</v>
      </c>
      <c r="D54" s="210"/>
      <c r="E54" s="134"/>
      <c r="F54" s="134"/>
      <c r="G54" s="10">
        <v>170.3</v>
      </c>
      <c r="H54" s="10">
        <v>170.3</v>
      </c>
      <c r="I54" s="60">
        <f t="shared" si="0"/>
        <v>100</v>
      </c>
      <c r="J54" s="2"/>
    </row>
    <row r="55" spans="1:10" ht="25.5">
      <c r="A55" s="67" t="s">
        <v>109</v>
      </c>
      <c r="B55" s="63" t="s">
        <v>72</v>
      </c>
      <c r="C55" s="207" t="s">
        <v>110</v>
      </c>
      <c r="D55" s="208"/>
      <c r="E55" s="58"/>
      <c r="F55" s="58"/>
      <c r="G55" s="66">
        <v>170.3</v>
      </c>
      <c r="H55" s="66">
        <v>170.3</v>
      </c>
      <c r="I55" s="65">
        <v>100</v>
      </c>
      <c r="J55" s="2"/>
    </row>
    <row r="56" spans="1:10" ht="51">
      <c r="A56" s="67" t="s">
        <v>111</v>
      </c>
      <c r="B56" s="63" t="s">
        <v>72</v>
      </c>
      <c r="C56" s="207" t="s">
        <v>110</v>
      </c>
      <c r="D56" s="208"/>
      <c r="E56" s="58" t="s">
        <v>112</v>
      </c>
      <c r="F56" s="58"/>
      <c r="G56" s="66">
        <v>170.3</v>
      </c>
      <c r="H56" s="66">
        <v>170.3</v>
      </c>
      <c r="I56" s="65">
        <f t="shared" ref="I56:I99" si="1">H56*100/G56</f>
        <v>100</v>
      </c>
      <c r="J56" s="2"/>
    </row>
    <row r="57" spans="1:10" ht="45">
      <c r="A57" s="68" t="s">
        <v>113</v>
      </c>
      <c r="B57" s="63" t="s">
        <v>72</v>
      </c>
      <c r="C57" s="207" t="s">
        <v>110</v>
      </c>
      <c r="D57" s="208"/>
      <c r="E57" s="58" t="s">
        <v>114</v>
      </c>
      <c r="F57" s="58"/>
      <c r="G57" s="66">
        <v>170.3</v>
      </c>
      <c r="H57" s="66">
        <v>170.3</v>
      </c>
      <c r="I57" s="65">
        <f t="shared" si="1"/>
        <v>100</v>
      </c>
      <c r="J57" s="2"/>
    </row>
    <row r="58" spans="1:10" ht="101.25">
      <c r="A58" s="142" t="s">
        <v>115</v>
      </c>
      <c r="B58" s="63" t="s">
        <v>72</v>
      </c>
      <c r="C58" s="207" t="s">
        <v>110</v>
      </c>
      <c r="D58" s="208"/>
      <c r="E58" s="58" t="s">
        <v>116</v>
      </c>
      <c r="F58" s="58"/>
      <c r="G58" s="66">
        <v>170.3</v>
      </c>
      <c r="H58" s="66">
        <v>170.3</v>
      </c>
      <c r="I58" s="65">
        <f t="shared" si="1"/>
        <v>100</v>
      </c>
      <c r="J58" s="2"/>
    </row>
    <row r="59" spans="1:10" s="136" customFormat="1" ht="43.5" customHeight="1">
      <c r="A59" s="166" t="s">
        <v>117</v>
      </c>
      <c r="B59" s="168" t="s">
        <v>72</v>
      </c>
      <c r="C59" s="209" t="s">
        <v>275</v>
      </c>
      <c r="D59" s="210"/>
      <c r="E59" s="167"/>
      <c r="F59" s="167"/>
      <c r="G59" s="59">
        <v>30</v>
      </c>
      <c r="H59" s="59">
        <v>30</v>
      </c>
      <c r="I59" s="60">
        <f t="shared" si="1"/>
        <v>100</v>
      </c>
      <c r="J59" s="2"/>
    </row>
    <row r="60" spans="1:10" s="140" customFormat="1" ht="45">
      <c r="A60" s="142" t="s">
        <v>277</v>
      </c>
      <c r="B60" s="138" t="s">
        <v>72</v>
      </c>
      <c r="C60" s="207" t="s">
        <v>276</v>
      </c>
      <c r="D60" s="208"/>
      <c r="F60" s="139"/>
      <c r="G60" s="66">
        <v>30</v>
      </c>
      <c r="H60" s="66">
        <v>30</v>
      </c>
      <c r="I60" s="65">
        <f t="shared" si="1"/>
        <v>100</v>
      </c>
      <c r="J60" s="2"/>
    </row>
    <row r="61" spans="1:10" s="140" customFormat="1" ht="22.5">
      <c r="A61" s="62" t="s">
        <v>102</v>
      </c>
      <c r="B61" s="138" t="s">
        <v>72</v>
      </c>
      <c r="C61" s="207" t="s">
        <v>276</v>
      </c>
      <c r="D61" s="208"/>
      <c r="E61" s="139" t="s">
        <v>103</v>
      </c>
      <c r="F61" s="139"/>
      <c r="G61" s="66">
        <v>30</v>
      </c>
      <c r="H61" s="66">
        <v>30</v>
      </c>
      <c r="I61" s="65">
        <f t="shared" si="1"/>
        <v>100</v>
      </c>
      <c r="J61" s="2"/>
    </row>
    <row r="62" spans="1:10">
      <c r="A62" s="143" t="s">
        <v>279</v>
      </c>
      <c r="B62" s="63" t="s">
        <v>72</v>
      </c>
      <c r="C62" s="207" t="s">
        <v>276</v>
      </c>
      <c r="D62" s="208"/>
      <c r="E62" s="139" t="s">
        <v>278</v>
      </c>
      <c r="F62" s="58"/>
      <c r="G62" s="48">
        <v>30</v>
      </c>
      <c r="H62" s="48">
        <v>30</v>
      </c>
      <c r="I62" s="65">
        <f t="shared" si="1"/>
        <v>100</v>
      </c>
      <c r="J62" s="2"/>
    </row>
    <row r="63" spans="1:10" s="140" customFormat="1" ht="45">
      <c r="A63" s="62" t="s">
        <v>91</v>
      </c>
      <c r="B63" s="138" t="s">
        <v>72</v>
      </c>
      <c r="C63" s="207" t="s">
        <v>276</v>
      </c>
      <c r="D63" s="208"/>
      <c r="E63" s="139" t="s">
        <v>278</v>
      </c>
      <c r="F63" s="139" t="s">
        <v>90</v>
      </c>
      <c r="G63" s="48">
        <v>30</v>
      </c>
      <c r="H63" s="48">
        <v>30</v>
      </c>
      <c r="I63" s="65">
        <f t="shared" si="1"/>
        <v>100</v>
      </c>
      <c r="J63" s="2"/>
    </row>
    <row r="64" spans="1:10" s="140" customFormat="1" ht="33.75">
      <c r="A64" s="62" t="s">
        <v>89</v>
      </c>
      <c r="B64" s="138" t="s">
        <v>72</v>
      </c>
      <c r="C64" s="207" t="s">
        <v>276</v>
      </c>
      <c r="D64" s="208"/>
      <c r="E64" s="139" t="s">
        <v>278</v>
      </c>
      <c r="F64" s="139" t="s">
        <v>92</v>
      </c>
      <c r="G64" s="48">
        <v>30</v>
      </c>
      <c r="H64" s="48">
        <v>30</v>
      </c>
      <c r="I64" s="65">
        <f t="shared" si="1"/>
        <v>100</v>
      </c>
      <c r="J64" s="2"/>
    </row>
    <row r="65" spans="1:10">
      <c r="A65" s="6" t="s">
        <v>119</v>
      </c>
      <c r="B65" s="57" t="s">
        <v>72</v>
      </c>
      <c r="C65" s="209" t="s">
        <v>120</v>
      </c>
      <c r="D65" s="210"/>
      <c r="E65" s="61"/>
      <c r="F65" s="61"/>
      <c r="G65" s="10">
        <v>2677.8</v>
      </c>
      <c r="H65" s="10">
        <v>2545.4</v>
      </c>
      <c r="I65" s="60">
        <f t="shared" si="1"/>
        <v>95.055642691761889</v>
      </c>
      <c r="J65" s="2"/>
    </row>
    <row r="66" spans="1:10" ht="25.5">
      <c r="A66" s="69" t="s">
        <v>121</v>
      </c>
      <c r="B66" s="63" t="s">
        <v>72</v>
      </c>
      <c r="C66" s="207" t="s">
        <v>122</v>
      </c>
      <c r="D66" s="208"/>
      <c r="E66" s="58"/>
      <c r="F66" s="58"/>
      <c r="G66" s="59">
        <v>2677.8</v>
      </c>
      <c r="H66" s="59">
        <v>2545.4</v>
      </c>
      <c r="I66" s="65">
        <f t="shared" si="1"/>
        <v>95.055642691761889</v>
      </c>
      <c r="J66" s="2"/>
    </row>
    <row r="67" spans="1:10" ht="45">
      <c r="A67" s="87" t="s">
        <v>280</v>
      </c>
      <c r="B67" s="63" t="s">
        <v>72</v>
      </c>
      <c r="C67" s="207" t="s">
        <v>122</v>
      </c>
      <c r="D67" s="208"/>
      <c r="E67" s="58" t="s">
        <v>123</v>
      </c>
      <c r="F67" s="58"/>
      <c r="G67" s="64">
        <v>1421.8</v>
      </c>
      <c r="H67" s="64">
        <v>1421.8</v>
      </c>
      <c r="I67" s="65">
        <f>H67/G67*100</f>
        <v>100</v>
      </c>
      <c r="J67" s="2"/>
    </row>
    <row r="68" spans="1:10" ht="33.75">
      <c r="A68" s="87" t="s">
        <v>124</v>
      </c>
      <c r="B68" s="63" t="s">
        <v>72</v>
      </c>
      <c r="C68" s="207" t="s">
        <v>122</v>
      </c>
      <c r="D68" s="208"/>
      <c r="E68" s="58" t="s">
        <v>125</v>
      </c>
      <c r="F68" s="58"/>
      <c r="G68" s="66">
        <v>1421.8</v>
      </c>
      <c r="H68" s="66">
        <v>1421.8</v>
      </c>
      <c r="I68" s="65">
        <f>H68/G68*100</f>
        <v>100</v>
      </c>
      <c r="J68" s="2"/>
    </row>
    <row r="69" spans="1:10" ht="45">
      <c r="A69" s="87" t="s">
        <v>126</v>
      </c>
      <c r="B69" s="63" t="s">
        <v>72</v>
      </c>
      <c r="C69" s="207" t="s">
        <v>122</v>
      </c>
      <c r="D69" s="208"/>
      <c r="E69" s="58" t="s">
        <v>127</v>
      </c>
      <c r="F69" s="58"/>
      <c r="G69" s="66">
        <v>1421.8</v>
      </c>
      <c r="H69" s="66">
        <v>1421.8</v>
      </c>
      <c r="I69" s="65">
        <f>H69/G69*100</f>
        <v>100</v>
      </c>
      <c r="J69" s="2"/>
    </row>
    <row r="70" spans="1:10" ht="63" customHeight="1">
      <c r="A70" s="69" t="s">
        <v>128</v>
      </c>
      <c r="B70" s="63" t="s">
        <v>72</v>
      </c>
      <c r="C70" s="207" t="s">
        <v>122</v>
      </c>
      <c r="D70" s="208"/>
      <c r="E70" s="58" t="s">
        <v>193</v>
      </c>
      <c r="F70" s="58"/>
      <c r="G70" s="66">
        <v>1421.8</v>
      </c>
      <c r="H70" s="66">
        <v>1421.8</v>
      </c>
      <c r="I70" s="65">
        <f>H70/G70*100</f>
        <v>100</v>
      </c>
      <c r="J70" s="2"/>
    </row>
    <row r="71" spans="1:10" ht="33.75">
      <c r="A71" s="70" t="s">
        <v>89</v>
      </c>
      <c r="B71" s="63" t="s">
        <v>72</v>
      </c>
      <c r="C71" s="207" t="s">
        <v>122</v>
      </c>
      <c r="D71" s="208"/>
      <c r="E71" s="58" t="s">
        <v>193</v>
      </c>
      <c r="F71" s="58" t="s">
        <v>90</v>
      </c>
      <c r="G71" s="66">
        <v>1421.8</v>
      </c>
      <c r="H71" s="66">
        <v>1421.8</v>
      </c>
      <c r="I71" s="65">
        <f>H71/G71*100</f>
        <v>100</v>
      </c>
      <c r="J71" s="2"/>
    </row>
    <row r="72" spans="1:10" ht="22.5">
      <c r="A72" s="70" t="s">
        <v>129</v>
      </c>
      <c r="B72" s="63" t="s">
        <v>72</v>
      </c>
      <c r="C72" s="207" t="s">
        <v>122</v>
      </c>
      <c r="D72" s="208"/>
      <c r="E72" s="58" t="s">
        <v>103</v>
      </c>
      <c r="F72" s="58"/>
      <c r="G72" s="64">
        <v>1256</v>
      </c>
      <c r="H72" s="64">
        <v>1123.5999999999999</v>
      </c>
      <c r="I72" s="65">
        <f t="shared" si="1"/>
        <v>89.458598726114644</v>
      </c>
      <c r="J72" s="2"/>
    </row>
    <row r="73" spans="1:10" ht="56.25">
      <c r="A73" s="70" t="s">
        <v>281</v>
      </c>
      <c r="B73" s="63" t="s">
        <v>72</v>
      </c>
      <c r="C73" s="207" t="s">
        <v>122</v>
      </c>
      <c r="D73" s="208"/>
      <c r="E73" s="58" t="s">
        <v>130</v>
      </c>
      <c r="F73" s="58"/>
      <c r="G73" s="66">
        <v>1256</v>
      </c>
      <c r="H73" s="66">
        <v>1123.5999999999999</v>
      </c>
      <c r="I73" s="65">
        <f t="shared" si="1"/>
        <v>89.458598726114644</v>
      </c>
      <c r="J73" s="2"/>
    </row>
    <row r="74" spans="1:10">
      <c r="A74" s="70" t="s">
        <v>131</v>
      </c>
      <c r="B74" s="63" t="s">
        <v>72</v>
      </c>
      <c r="C74" s="207" t="s">
        <v>122</v>
      </c>
      <c r="D74" s="208"/>
      <c r="E74" s="58" t="s">
        <v>132</v>
      </c>
      <c r="F74" s="58"/>
      <c r="G74" s="66">
        <v>1040.8</v>
      </c>
      <c r="H74" s="66">
        <v>948.1</v>
      </c>
      <c r="I74" s="65">
        <f t="shared" si="1"/>
        <v>91.093389700230603</v>
      </c>
      <c r="J74" s="2"/>
    </row>
    <row r="75" spans="1:10" ht="33.75">
      <c r="A75" s="70" t="s">
        <v>89</v>
      </c>
      <c r="B75" s="63" t="s">
        <v>72</v>
      </c>
      <c r="C75" s="207" t="s">
        <v>122</v>
      </c>
      <c r="D75" s="208"/>
      <c r="E75" s="58" t="s">
        <v>132</v>
      </c>
      <c r="F75" s="58" t="s">
        <v>90</v>
      </c>
      <c r="G75" s="66">
        <v>1040.8</v>
      </c>
      <c r="H75" s="66">
        <v>948.1</v>
      </c>
      <c r="I75" s="65">
        <f t="shared" si="1"/>
        <v>91.093389700230603</v>
      </c>
      <c r="J75" s="2"/>
    </row>
    <row r="76" spans="1:10" ht="45">
      <c r="A76" s="70" t="s">
        <v>91</v>
      </c>
      <c r="B76" s="63" t="s">
        <v>72</v>
      </c>
      <c r="C76" s="207" t="s">
        <v>122</v>
      </c>
      <c r="D76" s="208"/>
      <c r="E76" s="58" t="s">
        <v>132</v>
      </c>
      <c r="F76" s="58" t="s">
        <v>92</v>
      </c>
      <c r="G76" s="66">
        <v>1040.8</v>
      </c>
      <c r="H76" s="66">
        <v>948.1</v>
      </c>
      <c r="I76" s="65">
        <f t="shared" si="1"/>
        <v>91.093389700230603</v>
      </c>
      <c r="J76" s="2"/>
    </row>
    <row r="77" spans="1:10" ht="56.25">
      <c r="A77" s="62" t="s">
        <v>282</v>
      </c>
      <c r="B77" s="138" t="s">
        <v>72</v>
      </c>
      <c r="C77" s="207" t="s">
        <v>122</v>
      </c>
      <c r="D77" s="208"/>
      <c r="E77" s="139" t="s">
        <v>283</v>
      </c>
      <c r="F77" s="139"/>
      <c r="G77" s="66">
        <v>74.900000000000006</v>
      </c>
      <c r="H77" s="66">
        <v>74.900000000000006</v>
      </c>
      <c r="I77" s="65">
        <f t="shared" si="1"/>
        <v>100</v>
      </c>
      <c r="J77" s="2"/>
    </row>
    <row r="78" spans="1:10" ht="22.5">
      <c r="A78" s="62" t="s">
        <v>118</v>
      </c>
      <c r="B78" s="138" t="s">
        <v>72</v>
      </c>
      <c r="C78" s="207" t="s">
        <v>122</v>
      </c>
      <c r="D78" s="208"/>
      <c r="E78" s="139" t="s">
        <v>283</v>
      </c>
      <c r="F78" s="139"/>
      <c r="G78" s="66">
        <v>74.900000000000006</v>
      </c>
      <c r="H78" s="66">
        <v>74.900000000000006</v>
      </c>
      <c r="I78" s="65">
        <f t="shared" si="1"/>
        <v>100</v>
      </c>
      <c r="J78" s="2"/>
    </row>
    <row r="79" spans="1:10" ht="33.75">
      <c r="A79" s="70" t="s">
        <v>89</v>
      </c>
      <c r="B79" s="138" t="s">
        <v>72</v>
      </c>
      <c r="C79" s="207" t="s">
        <v>122</v>
      </c>
      <c r="D79" s="208"/>
      <c r="E79" s="139" t="s">
        <v>283</v>
      </c>
      <c r="F79" s="139" t="s">
        <v>90</v>
      </c>
      <c r="G79" s="66">
        <v>74.900000000000006</v>
      </c>
      <c r="H79" s="66">
        <v>74.900000000000006</v>
      </c>
      <c r="I79" s="65">
        <f t="shared" si="1"/>
        <v>100</v>
      </c>
      <c r="J79" s="2"/>
    </row>
    <row r="80" spans="1:10" ht="45">
      <c r="A80" s="70" t="s">
        <v>91</v>
      </c>
      <c r="B80" s="138" t="s">
        <v>72</v>
      </c>
      <c r="C80" s="207" t="s">
        <v>122</v>
      </c>
      <c r="D80" s="208"/>
      <c r="E80" s="139" t="s">
        <v>283</v>
      </c>
      <c r="F80" s="139" t="s">
        <v>92</v>
      </c>
      <c r="G80" s="66">
        <v>74.900000000000006</v>
      </c>
      <c r="H80" s="66">
        <v>74.900000000000006</v>
      </c>
      <c r="I80" s="65">
        <f t="shared" si="1"/>
        <v>100</v>
      </c>
      <c r="J80" s="2"/>
    </row>
    <row r="81" spans="1:10" s="140" customFormat="1">
      <c r="A81" s="70" t="s">
        <v>285</v>
      </c>
      <c r="B81" s="138" t="s">
        <v>72</v>
      </c>
      <c r="C81" s="207" t="s">
        <v>122</v>
      </c>
      <c r="D81" s="208"/>
      <c r="E81" s="139" t="s">
        <v>284</v>
      </c>
      <c r="F81" s="139"/>
      <c r="G81" s="66">
        <v>140.30000000000001</v>
      </c>
      <c r="H81" s="66">
        <v>100.6</v>
      </c>
      <c r="I81" s="65">
        <f t="shared" si="1"/>
        <v>71.703492516037059</v>
      </c>
      <c r="J81" s="2"/>
    </row>
    <row r="82" spans="1:10" s="140" customFormat="1" ht="33.75">
      <c r="A82" s="70" t="s">
        <v>89</v>
      </c>
      <c r="B82" s="138" t="s">
        <v>72</v>
      </c>
      <c r="C82" s="207" t="s">
        <v>122</v>
      </c>
      <c r="D82" s="208"/>
      <c r="E82" s="139" t="s">
        <v>284</v>
      </c>
      <c r="F82" s="139" t="s">
        <v>90</v>
      </c>
      <c r="G82" s="66">
        <v>140.30000000000001</v>
      </c>
      <c r="H82" s="66">
        <v>100.6</v>
      </c>
      <c r="I82" s="65">
        <f t="shared" si="1"/>
        <v>71.703492516037059</v>
      </c>
      <c r="J82" s="2"/>
    </row>
    <row r="83" spans="1:10" s="140" customFormat="1" ht="45">
      <c r="A83" s="70" t="s">
        <v>91</v>
      </c>
      <c r="B83" s="138" t="s">
        <v>72</v>
      </c>
      <c r="C83" s="207" t="s">
        <v>122</v>
      </c>
      <c r="D83" s="208"/>
      <c r="E83" s="139" t="s">
        <v>284</v>
      </c>
      <c r="F83" s="139" t="s">
        <v>92</v>
      </c>
      <c r="G83" s="66">
        <v>140.30000000000001</v>
      </c>
      <c r="H83" s="66">
        <v>100.6</v>
      </c>
      <c r="I83" s="65">
        <f t="shared" si="1"/>
        <v>71.703492516037059</v>
      </c>
      <c r="J83" s="2"/>
    </row>
    <row r="84" spans="1:10">
      <c r="A84" s="156" t="s">
        <v>133</v>
      </c>
      <c r="B84" s="157" t="s">
        <v>72</v>
      </c>
      <c r="C84" s="211" t="s">
        <v>134</v>
      </c>
      <c r="D84" s="212"/>
      <c r="E84" s="158"/>
      <c r="F84" s="158"/>
      <c r="G84" s="159">
        <v>1220.5</v>
      </c>
      <c r="H84" s="159">
        <v>1206.8</v>
      </c>
      <c r="I84" s="160">
        <f t="shared" si="1"/>
        <v>98.877509217533799</v>
      </c>
      <c r="J84" s="2"/>
    </row>
    <row r="85" spans="1:10" s="141" customFormat="1">
      <c r="A85" s="156" t="s">
        <v>135</v>
      </c>
      <c r="B85" s="157" t="s">
        <v>72</v>
      </c>
      <c r="C85" s="211" t="s">
        <v>286</v>
      </c>
      <c r="D85" s="212"/>
      <c r="E85" s="179"/>
      <c r="F85" s="158"/>
      <c r="G85" s="159">
        <v>106.6</v>
      </c>
      <c r="H85" s="159">
        <v>106.6</v>
      </c>
      <c r="I85" s="160">
        <f t="shared" si="1"/>
        <v>100</v>
      </c>
      <c r="J85" s="2"/>
    </row>
    <row r="86" spans="1:10" s="141" customFormat="1" ht="22.5">
      <c r="A86" s="62" t="s">
        <v>102</v>
      </c>
      <c r="B86" s="161" t="s">
        <v>72</v>
      </c>
      <c r="C86" s="205" t="s">
        <v>286</v>
      </c>
      <c r="D86" s="206"/>
      <c r="E86" s="145" t="s">
        <v>103</v>
      </c>
      <c r="F86" s="162"/>
      <c r="G86" s="163">
        <v>106.6</v>
      </c>
      <c r="H86" s="163">
        <v>106.6</v>
      </c>
      <c r="I86" s="164">
        <f t="shared" si="1"/>
        <v>100</v>
      </c>
      <c r="J86" s="2"/>
    </row>
    <row r="87" spans="1:10" s="141" customFormat="1" ht="50.25" customHeight="1">
      <c r="A87" s="70" t="s">
        <v>288</v>
      </c>
      <c r="B87" s="161" t="s">
        <v>72</v>
      </c>
      <c r="C87" s="205" t="s">
        <v>286</v>
      </c>
      <c r="D87" s="206"/>
      <c r="E87" s="162" t="s">
        <v>287</v>
      </c>
      <c r="F87" s="162"/>
      <c r="G87" s="163">
        <v>106.6</v>
      </c>
      <c r="H87" s="163">
        <v>106.6</v>
      </c>
      <c r="I87" s="164">
        <f t="shared" si="1"/>
        <v>100</v>
      </c>
      <c r="J87" s="2"/>
    </row>
    <row r="88" spans="1:10" s="146" customFormat="1" ht="50.25" customHeight="1">
      <c r="A88" s="70" t="s">
        <v>89</v>
      </c>
      <c r="B88" s="161" t="s">
        <v>72</v>
      </c>
      <c r="C88" s="205" t="s">
        <v>286</v>
      </c>
      <c r="D88" s="206"/>
      <c r="E88" s="162" t="s">
        <v>287</v>
      </c>
      <c r="F88" s="162" t="s">
        <v>90</v>
      </c>
      <c r="G88" s="163">
        <v>106.6</v>
      </c>
      <c r="H88" s="163">
        <v>106.6</v>
      </c>
      <c r="I88" s="164">
        <f t="shared" si="1"/>
        <v>100</v>
      </c>
      <c r="J88" s="2"/>
    </row>
    <row r="89" spans="1:10" s="146" customFormat="1" ht="50.25" customHeight="1">
      <c r="A89" s="70" t="s">
        <v>91</v>
      </c>
      <c r="B89" s="161" t="s">
        <v>72</v>
      </c>
      <c r="C89" s="205" t="s">
        <v>286</v>
      </c>
      <c r="D89" s="206"/>
      <c r="E89" s="162" t="s">
        <v>287</v>
      </c>
      <c r="F89" s="162" t="s">
        <v>92</v>
      </c>
      <c r="G89" s="163">
        <v>106.6</v>
      </c>
      <c r="H89" s="163">
        <v>106.6</v>
      </c>
      <c r="I89" s="164">
        <f t="shared" si="1"/>
        <v>100</v>
      </c>
      <c r="J89" s="2"/>
    </row>
    <row r="90" spans="1:10">
      <c r="A90" s="165" t="s">
        <v>137</v>
      </c>
      <c r="B90" s="157" t="s">
        <v>72</v>
      </c>
      <c r="C90" s="211" t="s">
        <v>138</v>
      </c>
      <c r="D90" s="212"/>
      <c r="E90" s="158"/>
      <c r="F90" s="158"/>
      <c r="G90" s="159">
        <v>442.5</v>
      </c>
      <c r="H90" s="159">
        <v>442.4</v>
      </c>
      <c r="I90" s="160">
        <f t="shared" si="1"/>
        <v>99.977401129943502</v>
      </c>
      <c r="J90" s="2"/>
    </row>
    <row r="91" spans="1:10" ht="22.5">
      <c r="A91" s="62" t="s">
        <v>139</v>
      </c>
      <c r="B91" s="63" t="s">
        <v>72</v>
      </c>
      <c r="C91" s="207" t="s">
        <v>138</v>
      </c>
      <c r="D91" s="208"/>
      <c r="E91" s="58" t="s">
        <v>140</v>
      </c>
      <c r="F91" s="58"/>
      <c r="G91" s="66">
        <v>442.5</v>
      </c>
      <c r="H91" s="66">
        <v>442.4</v>
      </c>
      <c r="I91" s="65">
        <f t="shared" si="1"/>
        <v>99.977401129943502</v>
      </c>
      <c r="J91" s="2"/>
    </row>
    <row r="92" spans="1:10" ht="22.5">
      <c r="A92" s="70" t="s">
        <v>141</v>
      </c>
      <c r="B92" s="63" t="s">
        <v>72</v>
      </c>
      <c r="C92" s="207" t="s">
        <v>138</v>
      </c>
      <c r="D92" s="208"/>
      <c r="E92" s="58" t="s">
        <v>142</v>
      </c>
      <c r="F92" s="58"/>
      <c r="G92" s="64">
        <v>442.5</v>
      </c>
      <c r="H92" s="64">
        <v>442.4</v>
      </c>
      <c r="I92" s="65">
        <f t="shared" si="1"/>
        <v>99.977401129943502</v>
      </c>
      <c r="J92" s="2"/>
    </row>
    <row r="93" spans="1:10" ht="38.25" customHeight="1">
      <c r="A93" s="70" t="s">
        <v>89</v>
      </c>
      <c r="B93" s="63" t="s">
        <v>72</v>
      </c>
      <c r="C93" s="207" t="s">
        <v>138</v>
      </c>
      <c r="D93" s="208"/>
      <c r="E93" s="58" t="s">
        <v>142</v>
      </c>
      <c r="F93" s="58" t="s">
        <v>90</v>
      </c>
      <c r="G93" s="66">
        <v>442.5</v>
      </c>
      <c r="H93" s="66">
        <v>442.4</v>
      </c>
      <c r="I93" s="65">
        <f t="shared" si="1"/>
        <v>99.977401129943502</v>
      </c>
      <c r="J93" s="2"/>
    </row>
    <row r="94" spans="1:10" ht="46.5" customHeight="1">
      <c r="A94" s="70" t="s">
        <v>91</v>
      </c>
      <c r="B94" s="63" t="s">
        <v>72</v>
      </c>
      <c r="C94" s="207" t="s">
        <v>138</v>
      </c>
      <c r="D94" s="208"/>
      <c r="E94" s="58" t="s">
        <v>142</v>
      </c>
      <c r="F94" s="58" t="s">
        <v>92</v>
      </c>
      <c r="G94" s="66">
        <v>442.5</v>
      </c>
      <c r="H94" s="66">
        <v>442.4</v>
      </c>
      <c r="I94" s="65">
        <f t="shared" si="1"/>
        <v>99.977401129943502</v>
      </c>
      <c r="J94" s="2"/>
    </row>
    <row r="95" spans="1:10">
      <c r="A95" s="166" t="s">
        <v>143</v>
      </c>
      <c r="B95" s="73" t="s">
        <v>72</v>
      </c>
      <c r="C95" s="209" t="s">
        <v>144</v>
      </c>
      <c r="D95" s="210"/>
      <c r="E95" s="61"/>
      <c r="F95" s="61"/>
      <c r="G95" s="10">
        <v>656.6</v>
      </c>
      <c r="H95" s="10">
        <v>643</v>
      </c>
      <c r="I95" s="60">
        <f t="shared" si="1"/>
        <v>97.928723728297285</v>
      </c>
      <c r="J95" s="2"/>
    </row>
    <row r="96" spans="1:10">
      <c r="A96" s="70" t="s">
        <v>143</v>
      </c>
      <c r="B96" s="63" t="s">
        <v>72</v>
      </c>
      <c r="C96" s="207" t="s">
        <v>144</v>
      </c>
      <c r="D96" s="208"/>
      <c r="E96" s="58" t="s">
        <v>145</v>
      </c>
      <c r="F96" s="58"/>
      <c r="G96" s="64">
        <v>656.6</v>
      </c>
      <c r="H96" s="64">
        <v>643</v>
      </c>
      <c r="I96" s="65">
        <f t="shared" si="1"/>
        <v>97.928723728297285</v>
      </c>
      <c r="J96" s="2"/>
    </row>
    <row r="97" spans="1:10">
      <c r="A97" s="70" t="s">
        <v>146</v>
      </c>
      <c r="B97" s="63" t="s">
        <v>72</v>
      </c>
      <c r="C97" s="207" t="s">
        <v>144</v>
      </c>
      <c r="D97" s="208"/>
      <c r="E97" s="58" t="s">
        <v>147</v>
      </c>
      <c r="F97" s="58"/>
      <c r="G97" s="64">
        <v>372.8</v>
      </c>
      <c r="H97" s="64">
        <v>372.8</v>
      </c>
      <c r="I97" s="65">
        <f t="shared" si="1"/>
        <v>100</v>
      </c>
      <c r="J97" s="2"/>
    </row>
    <row r="98" spans="1:10" ht="33.75">
      <c r="A98" s="70" t="s">
        <v>89</v>
      </c>
      <c r="B98" s="63" t="s">
        <v>72</v>
      </c>
      <c r="C98" s="207" t="s">
        <v>144</v>
      </c>
      <c r="D98" s="208"/>
      <c r="E98" s="58" t="s">
        <v>147</v>
      </c>
      <c r="F98" s="58" t="s">
        <v>90</v>
      </c>
      <c r="G98" s="64">
        <v>371.7</v>
      </c>
      <c r="H98" s="64">
        <v>371.7</v>
      </c>
      <c r="I98" s="65">
        <f t="shared" si="1"/>
        <v>100</v>
      </c>
      <c r="J98" s="2"/>
    </row>
    <row r="99" spans="1:10" ht="45">
      <c r="A99" s="70" t="s">
        <v>91</v>
      </c>
      <c r="B99" s="63" t="s">
        <v>72</v>
      </c>
      <c r="C99" s="207" t="s">
        <v>144</v>
      </c>
      <c r="D99" s="208"/>
      <c r="E99" s="58" t="s">
        <v>147</v>
      </c>
      <c r="F99" s="58" t="s">
        <v>92</v>
      </c>
      <c r="G99" s="64">
        <v>371.7</v>
      </c>
      <c r="H99" s="64">
        <v>371.7</v>
      </c>
      <c r="I99" s="65">
        <f t="shared" si="1"/>
        <v>100</v>
      </c>
      <c r="J99" s="2"/>
    </row>
    <row r="100" spans="1:10">
      <c r="A100" s="70" t="s">
        <v>93</v>
      </c>
      <c r="B100" s="63" t="s">
        <v>72</v>
      </c>
      <c r="C100" s="207" t="s">
        <v>144</v>
      </c>
      <c r="D100" s="208"/>
      <c r="E100" s="58" t="s">
        <v>147</v>
      </c>
      <c r="F100" s="58" t="s">
        <v>94</v>
      </c>
      <c r="G100" s="64">
        <v>1.1000000000000001</v>
      </c>
      <c r="H100" s="64">
        <v>1.1000000000000001</v>
      </c>
      <c r="I100" s="65">
        <f t="shared" ref="I100:I140" si="2">H100*100/G100</f>
        <v>100</v>
      </c>
      <c r="J100" s="2"/>
    </row>
    <row r="101" spans="1:10" ht="22.5">
      <c r="A101" s="70" t="s">
        <v>95</v>
      </c>
      <c r="B101" s="63" t="s">
        <v>72</v>
      </c>
      <c r="C101" s="207" t="s">
        <v>144</v>
      </c>
      <c r="D101" s="208"/>
      <c r="E101" s="58" t="s">
        <v>147</v>
      </c>
      <c r="F101" s="58" t="s">
        <v>96</v>
      </c>
      <c r="G101" s="64">
        <v>1.1000000000000001</v>
      </c>
      <c r="H101" s="64">
        <v>1.1000000000000001</v>
      </c>
      <c r="I101" s="65">
        <f t="shared" si="2"/>
        <v>100</v>
      </c>
      <c r="J101" s="2"/>
    </row>
    <row r="102" spans="1:10" ht="33.75">
      <c r="A102" s="70" t="s">
        <v>148</v>
      </c>
      <c r="B102" s="63" t="s">
        <v>72</v>
      </c>
      <c r="C102" s="207" t="s">
        <v>144</v>
      </c>
      <c r="D102" s="242"/>
      <c r="E102" s="58" t="s">
        <v>149</v>
      </c>
      <c r="F102" s="58"/>
      <c r="G102" s="64">
        <v>283.8</v>
      </c>
      <c r="H102" s="64">
        <v>270.2</v>
      </c>
      <c r="I102" s="65">
        <f t="shared" si="2"/>
        <v>95.207892882311484</v>
      </c>
      <c r="J102" s="2"/>
    </row>
    <row r="103" spans="1:10" ht="33.75">
      <c r="A103" s="70" t="s">
        <v>89</v>
      </c>
      <c r="B103" s="63" t="s">
        <v>72</v>
      </c>
      <c r="C103" s="207" t="s">
        <v>144</v>
      </c>
      <c r="D103" s="242"/>
      <c r="E103" s="58" t="s">
        <v>149</v>
      </c>
      <c r="F103" s="58" t="s">
        <v>90</v>
      </c>
      <c r="G103" s="64">
        <v>283.8</v>
      </c>
      <c r="H103" s="64">
        <v>270.2</v>
      </c>
      <c r="I103" s="65">
        <f t="shared" si="2"/>
        <v>95.207892882311484</v>
      </c>
      <c r="J103" s="2"/>
    </row>
    <row r="104" spans="1:10" ht="45">
      <c r="A104" s="70" t="s">
        <v>91</v>
      </c>
      <c r="B104" s="63" t="s">
        <v>72</v>
      </c>
      <c r="C104" s="207" t="s">
        <v>144</v>
      </c>
      <c r="D104" s="242"/>
      <c r="E104" s="58" t="s">
        <v>149</v>
      </c>
      <c r="F104" s="58" t="s">
        <v>92</v>
      </c>
      <c r="G104" s="64">
        <v>283.8</v>
      </c>
      <c r="H104" s="64">
        <v>270.2</v>
      </c>
      <c r="I104" s="65">
        <f t="shared" si="2"/>
        <v>95.207892882311484</v>
      </c>
      <c r="J104" s="2"/>
    </row>
    <row r="105" spans="1:10" s="146" customFormat="1" ht="33.75">
      <c r="A105" s="194" t="s">
        <v>214</v>
      </c>
      <c r="B105" s="180" t="s">
        <v>72</v>
      </c>
      <c r="C105" s="209" t="s">
        <v>150</v>
      </c>
      <c r="D105" s="252"/>
      <c r="E105" s="179"/>
      <c r="F105" s="179"/>
      <c r="G105" s="10">
        <v>14.8</v>
      </c>
      <c r="H105" s="10">
        <v>14.8</v>
      </c>
      <c r="I105" s="60">
        <f t="shared" si="2"/>
        <v>100</v>
      </c>
      <c r="J105" s="74"/>
    </row>
    <row r="106" spans="1:10" ht="22.5">
      <c r="A106" s="62" t="s">
        <v>136</v>
      </c>
      <c r="B106" s="63" t="s">
        <v>72</v>
      </c>
      <c r="C106" s="207" t="s">
        <v>150</v>
      </c>
      <c r="D106" s="242"/>
      <c r="E106" s="58" t="s">
        <v>103</v>
      </c>
      <c r="F106" s="58"/>
      <c r="G106" s="64">
        <v>14.8</v>
      </c>
      <c r="H106" s="64">
        <v>14.8</v>
      </c>
      <c r="I106" s="65">
        <f t="shared" si="2"/>
        <v>100</v>
      </c>
      <c r="J106" s="2"/>
    </row>
    <row r="107" spans="1:10" s="146" customFormat="1" ht="22.5">
      <c r="A107" s="62" t="s">
        <v>289</v>
      </c>
      <c r="B107" s="144" t="s">
        <v>72</v>
      </c>
      <c r="C107" s="207" t="s">
        <v>150</v>
      </c>
      <c r="D107" s="242"/>
      <c r="E107" s="145" t="s">
        <v>151</v>
      </c>
      <c r="F107" s="145"/>
      <c r="G107" s="64">
        <v>14.8</v>
      </c>
      <c r="H107" s="64">
        <v>14.8</v>
      </c>
      <c r="I107" s="65">
        <f t="shared" si="2"/>
        <v>100</v>
      </c>
      <c r="J107" s="2"/>
    </row>
    <row r="108" spans="1:10" ht="33.75">
      <c r="A108" s="62" t="s">
        <v>89</v>
      </c>
      <c r="B108" s="63" t="s">
        <v>72</v>
      </c>
      <c r="C108" s="207" t="s">
        <v>150</v>
      </c>
      <c r="D108" s="242"/>
      <c r="E108" s="58" t="s">
        <v>151</v>
      </c>
      <c r="F108" s="145" t="s">
        <v>90</v>
      </c>
      <c r="G108" s="64">
        <v>14.8</v>
      </c>
      <c r="H108" s="64">
        <v>14.8</v>
      </c>
      <c r="I108" s="65">
        <f t="shared" si="2"/>
        <v>100</v>
      </c>
      <c r="J108" s="2"/>
    </row>
    <row r="109" spans="1:10" ht="45">
      <c r="A109" s="62" t="s">
        <v>91</v>
      </c>
      <c r="B109" s="63" t="s">
        <v>72</v>
      </c>
      <c r="C109" s="207" t="s">
        <v>150</v>
      </c>
      <c r="D109" s="242"/>
      <c r="E109" s="58" t="s">
        <v>151</v>
      </c>
      <c r="F109" s="145" t="s">
        <v>92</v>
      </c>
      <c r="G109" s="66">
        <v>14.8</v>
      </c>
      <c r="H109" s="66">
        <v>14.8</v>
      </c>
      <c r="I109" s="65">
        <f t="shared" si="2"/>
        <v>100</v>
      </c>
      <c r="J109" s="2"/>
    </row>
    <row r="110" spans="1:10" s="146" customFormat="1">
      <c r="A110" s="166" t="s">
        <v>292</v>
      </c>
      <c r="B110" s="168" t="s">
        <v>72</v>
      </c>
      <c r="C110" s="209" t="s">
        <v>290</v>
      </c>
      <c r="D110" s="252"/>
      <c r="E110" s="167"/>
      <c r="F110" s="167"/>
      <c r="G110" s="59">
        <v>35</v>
      </c>
      <c r="H110" s="59">
        <v>35</v>
      </c>
      <c r="I110" s="60">
        <f t="shared" si="2"/>
        <v>100</v>
      </c>
      <c r="J110" s="2"/>
    </row>
    <row r="111" spans="1:10" s="146" customFormat="1">
      <c r="A111" s="166" t="s">
        <v>153</v>
      </c>
      <c r="B111" s="180" t="s">
        <v>72</v>
      </c>
      <c r="C111" s="209" t="s">
        <v>291</v>
      </c>
      <c r="D111" s="252"/>
      <c r="E111" s="179"/>
      <c r="F111" s="179"/>
      <c r="G111" s="59">
        <v>35</v>
      </c>
      <c r="H111" s="59">
        <v>35</v>
      </c>
      <c r="I111" s="60">
        <f t="shared" si="2"/>
        <v>100</v>
      </c>
      <c r="J111" s="2"/>
    </row>
    <row r="112" spans="1:10" s="146" customFormat="1" ht="22.5">
      <c r="A112" s="62" t="s">
        <v>136</v>
      </c>
      <c r="B112" s="144" t="s">
        <v>72</v>
      </c>
      <c r="C112" s="207" t="s">
        <v>291</v>
      </c>
      <c r="D112" s="242"/>
      <c r="E112" s="145" t="s">
        <v>103</v>
      </c>
      <c r="F112" s="145"/>
      <c r="G112" s="66">
        <v>35</v>
      </c>
      <c r="H112" s="66">
        <v>35</v>
      </c>
      <c r="I112" s="65">
        <f t="shared" si="2"/>
        <v>100</v>
      </c>
      <c r="J112" s="2"/>
    </row>
    <row r="113" spans="1:10" s="146" customFormat="1" ht="22.5">
      <c r="A113" s="62" t="s">
        <v>294</v>
      </c>
      <c r="B113" s="144" t="s">
        <v>72</v>
      </c>
      <c r="C113" s="207" t="s">
        <v>291</v>
      </c>
      <c r="D113" s="242"/>
      <c r="E113" s="145" t="s">
        <v>293</v>
      </c>
      <c r="F113" s="145"/>
      <c r="G113" s="66">
        <v>35</v>
      </c>
      <c r="H113" s="66">
        <v>35</v>
      </c>
      <c r="I113" s="65">
        <f t="shared" si="2"/>
        <v>100</v>
      </c>
      <c r="J113" s="2"/>
    </row>
    <row r="114" spans="1:10" s="146" customFormat="1" ht="33.75">
      <c r="A114" s="62" t="s">
        <v>89</v>
      </c>
      <c r="B114" s="144" t="s">
        <v>72</v>
      </c>
      <c r="C114" s="207" t="s">
        <v>291</v>
      </c>
      <c r="D114" s="242"/>
      <c r="E114" s="145" t="s">
        <v>293</v>
      </c>
      <c r="F114" s="145" t="s">
        <v>90</v>
      </c>
      <c r="G114" s="66">
        <v>35</v>
      </c>
      <c r="H114" s="66">
        <v>35</v>
      </c>
      <c r="I114" s="65">
        <f t="shared" si="2"/>
        <v>100</v>
      </c>
      <c r="J114" s="2"/>
    </row>
    <row r="115" spans="1:10" s="146" customFormat="1" ht="45">
      <c r="A115" s="62" t="s">
        <v>91</v>
      </c>
      <c r="B115" s="144" t="s">
        <v>72</v>
      </c>
      <c r="C115" s="207" t="s">
        <v>291</v>
      </c>
      <c r="D115" s="242"/>
      <c r="E115" s="145" t="s">
        <v>293</v>
      </c>
      <c r="F115" s="145" t="s">
        <v>92</v>
      </c>
      <c r="G115" s="66">
        <v>35</v>
      </c>
      <c r="H115" s="66">
        <v>35</v>
      </c>
      <c r="I115" s="65">
        <f t="shared" si="2"/>
        <v>100</v>
      </c>
      <c r="J115" s="2"/>
    </row>
    <row r="116" spans="1:10">
      <c r="A116" s="71" t="s">
        <v>154</v>
      </c>
      <c r="B116" s="72" t="s">
        <v>72</v>
      </c>
      <c r="C116" s="251" t="s">
        <v>155</v>
      </c>
      <c r="D116" s="251"/>
      <c r="E116" s="57"/>
      <c r="F116" s="57"/>
      <c r="G116" s="59">
        <v>3125.3</v>
      </c>
      <c r="H116" s="59">
        <v>2723</v>
      </c>
      <c r="I116" s="60">
        <f t="shared" si="2"/>
        <v>87.127635746968281</v>
      </c>
      <c r="J116" s="2"/>
    </row>
    <row r="117" spans="1:10" ht="25.5">
      <c r="A117" s="71" t="s">
        <v>217</v>
      </c>
      <c r="B117" s="72" t="s">
        <v>72</v>
      </c>
      <c r="C117" s="219" t="s">
        <v>156</v>
      </c>
      <c r="D117" s="220"/>
      <c r="E117" s="180"/>
      <c r="F117" s="180"/>
      <c r="G117" s="59">
        <v>50</v>
      </c>
      <c r="H117" s="59">
        <v>50</v>
      </c>
      <c r="I117" s="60">
        <f t="shared" si="2"/>
        <v>100</v>
      </c>
      <c r="J117" s="2"/>
    </row>
    <row r="118" spans="1:10" ht="51">
      <c r="A118" s="75" t="s">
        <v>295</v>
      </c>
      <c r="B118" s="76" t="s">
        <v>72</v>
      </c>
      <c r="C118" s="217" t="s">
        <v>156</v>
      </c>
      <c r="D118" s="218"/>
      <c r="E118" s="63" t="s">
        <v>157</v>
      </c>
      <c r="F118" s="63"/>
      <c r="G118" s="66">
        <v>50</v>
      </c>
      <c r="H118" s="66">
        <v>50</v>
      </c>
      <c r="I118" s="65">
        <f t="shared" si="2"/>
        <v>100</v>
      </c>
      <c r="J118" s="2"/>
    </row>
    <row r="119" spans="1:10" ht="38.25">
      <c r="A119" s="75" t="s">
        <v>158</v>
      </c>
      <c r="B119" s="76" t="s">
        <v>72</v>
      </c>
      <c r="C119" s="217" t="s">
        <v>156</v>
      </c>
      <c r="D119" s="218"/>
      <c r="E119" s="63" t="s">
        <v>159</v>
      </c>
      <c r="F119" s="63"/>
      <c r="G119" s="66">
        <v>50</v>
      </c>
      <c r="H119" s="66">
        <v>50</v>
      </c>
      <c r="I119" s="65">
        <f t="shared" si="2"/>
        <v>100</v>
      </c>
      <c r="J119" s="2"/>
    </row>
    <row r="120" spans="1:10" ht="51">
      <c r="A120" s="75" t="s">
        <v>160</v>
      </c>
      <c r="B120" s="76" t="s">
        <v>72</v>
      </c>
      <c r="C120" s="217" t="s">
        <v>156</v>
      </c>
      <c r="D120" s="218"/>
      <c r="E120" s="63" t="s">
        <v>161</v>
      </c>
      <c r="F120" s="63"/>
      <c r="G120" s="66">
        <v>50</v>
      </c>
      <c r="H120" s="66">
        <v>50</v>
      </c>
      <c r="I120" s="65">
        <f t="shared" si="2"/>
        <v>100</v>
      </c>
      <c r="J120" s="2"/>
    </row>
    <row r="121" spans="1:10" s="155" customFormat="1" ht="306">
      <c r="A121" s="77" t="s">
        <v>162</v>
      </c>
      <c r="B121" s="78" t="s">
        <v>72</v>
      </c>
      <c r="C121" s="217" t="s">
        <v>156</v>
      </c>
      <c r="D121" s="218"/>
      <c r="E121" s="153" t="s">
        <v>163</v>
      </c>
      <c r="F121" s="153"/>
      <c r="G121" s="66">
        <v>25</v>
      </c>
      <c r="H121" s="66">
        <v>25</v>
      </c>
      <c r="I121" s="65">
        <f t="shared" si="2"/>
        <v>100</v>
      </c>
      <c r="J121" s="2"/>
    </row>
    <row r="122" spans="1:10" s="155" customFormat="1" ht="25.5">
      <c r="A122" s="75" t="s">
        <v>164</v>
      </c>
      <c r="B122" s="78" t="s">
        <v>72</v>
      </c>
      <c r="C122" s="217" t="s">
        <v>156</v>
      </c>
      <c r="D122" s="218"/>
      <c r="E122" s="153" t="s">
        <v>163</v>
      </c>
      <c r="F122" s="153" t="s">
        <v>165</v>
      </c>
      <c r="G122" s="66">
        <v>25</v>
      </c>
      <c r="H122" s="66">
        <v>25</v>
      </c>
      <c r="I122" s="65">
        <f t="shared" si="2"/>
        <v>100</v>
      </c>
      <c r="J122" s="2"/>
    </row>
    <row r="123" spans="1:10" s="155" customFormat="1">
      <c r="A123" s="75" t="s">
        <v>166</v>
      </c>
      <c r="B123" s="78" t="s">
        <v>72</v>
      </c>
      <c r="C123" s="217" t="s">
        <v>156</v>
      </c>
      <c r="D123" s="218"/>
      <c r="E123" s="153" t="s">
        <v>163</v>
      </c>
      <c r="F123" s="153" t="s">
        <v>167</v>
      </c>
      <c r="G123" s="66">
        <v>25</v>
      </c>
      <c r="H123" s="66">
        <v>25</v>
      </c>
      <c r="I123" s="65">
        <f t="shared" si="2"/>
        <v>100</v>
      </c>
      <c r="J123" s="2"/>
    </row>
    <row r="124" spans="1:10" ht="68.25" customHeight="1">
      <c r="A124" s="77" t="s">
        <v>168</v>
      </c>
      <c r="B124" s="78" t="s">
        <v>72</v>
      </c>
      <c r="C124" s="217" t="s">
        <v>156</v>
      </c>
      <c r="D124" s="256"/>
      <c r="E124" s="63" t="s">
        <v>169</v>
      </c>
      <c r="F124" s="63"/>
      <c r="G124" s="66">
        <v>25</v>
      </c>
      <c r="H124" s="66">
        <v>25</v>
      </c>
      <c r="I124" s="65">
        <f t="shared" si="2"/>
        <v>100</v>
      </c>
      <c r="J124" s="74"/>
    </row>
    <row r="125" spans="1:10" ht="25.5">
      <c r="A125" s="75" t="s">
        <v>164</v>
      </c>
      <c r="B125" s="78" t="s">
        <v>72</v>
      </c>
      <c r="C125" s="217" t="s">
        <v>156</v>
      </c>
      <c r="D125" s="256"/>
      <c r="E125" s="63" t="s">
        <v>169</v>
      </c>
      <c r="F125" s="63" t="s">
        <v>165</v>
      </c>
      <c r="G125" s="66">
        <v>25</v>
      </c>
      <c r="H125" s="66">
        <v>25</v>
      </c>
      <c r="I125" s="65">
        <f t="shared" si="2"/>
        <v>100</v>
      </c>
      <c r="J125" s="74"/>
    </row>
    <row r="126" spans="1:10">
      <c r="A126" s="75" t="s">
        <v>166</v>
      </c>
      <c r="B126" s="78" t="s">
        <v>72</v>
      </c>
      <c r="C126" s="217" t="s">
        <v>156</v>
      </c>
      <c r="D126" s="256"/>
      <c r="E126" s="63" t="s">
        <v>169</v>
      </c>
      <c r="F126" s="63" t="s">
        <v>167</v>
      </c>
      <c r="G126" s="66">
        <v>25</v>
      </c>
      <c r="H126" s="66">
        <v>25</v>
      </c>
      <c r="I126" s="65">
        <f t="shared" si="2"/>
        <v>100</v>
      </c>
      <c r="J126" s="74"/>
    </row>
    <row r="127" spans="1:10">
      <c r="A127" s="71" t="s">
        <v>170</v>
      </c>
      <c r="B127" s="195" t="s">
        <v>72</v>
      </c>
      <c r="C127" s="219" t="s">
        <v>171</v>
      </c>
      <c r="D127" s="220"/>
      <c r="E127" s="180"/>
      <c r="F127" s="180"/>
      <c r="G127" s="59">
        <v>3075.3</v>
      </c>
      <c r="H127" s="59">
        <v>2673</v>
      </c>
      <c r="I127" s="60">
        <f t="shared" si="2"/>
        <v>86.918349429323968</v>
      </c>
      <c r="J127" s="74" t="s">
        <v>328</v>
      </c>
    </row>
    <row r="128" spans="1:10" ht="38.25">
      <c r="A128" s="75" t="s">
        <v>172</v>
      </c>
      <c r="B128" s="78" t="s">
        <v>72</v>
      </c>
      <c r="C128" s="217" t="s">
        <v>171</v>
      </c>
      <c r="D128" s="218"/>
      <c r="E128" s="63" t="s">
        <v>173</v>
      </c>
      <c r="F128" s="63"/>
      <c r="G128" s="66">
        <v>3075.3</v>
      </c>
      <c r="H128" s="66">
        <f t="shared" ref="H128:H132" si="3">H129</f>
        <v>2673</v>
      </c>
      <c r="I128" s="65">
        <f t="shared" si="2"/>
        <v>86.918349429323968</v>
      </c>
      <c r="J128" s="74"/>
    </row>
    <row r="129" spans="1:10" ht="114.75">
      <c r="A129" s="75" t="s">
        <v>174</v>
      </c>
      <c r="B129" s="78" t="s">
        <v>72</v>
      </c>
      <c r="C129" s="217" t="s">
        <v>171</v>
      </c>
      <c r="D129" s="218"/>
      <c r="E129" s="63" t="s">
        <v>175</v>
      </c>
      <c r="F129" s="63"/>
      <c r="G129" s="66">
        <v>3075.3</v>
      </c>
      <c r="H129" s="66">
        <f t="shared" si="3"/>
        <v>2673</v>
      </c>
      <c r="I129" s="65">
        <f t="shared" si="2"/>
        <v>86.918349429323968</v>
      </c>
      <c r="J129" s="74"/>
    </row>
    <row r="130" spans="1:10" ht="102">
      <c r="A130" s="75" t="s">
        <v>176</v>
      </c>
      <c r="B130" s="78" t="s">
        <v>72</v>
      </c>
      <c r="C130" s="217" t="s">
        <v>171</v>
      </c>
      <c r="D130" s="218"/>
      <c r="E130" s="63" t="s">
        <v>177</v>
      </c>
      <c r="F130" s="63"/>
      <c r="G130" s="66">
        <v>2673</v>
      </c>
      <c r="H130" s="66">
        <f t="shared" si="3"/>
        <v>2673</v>
      </c>
      <c r="I130" s="65">
        <f t="shared" si="2"/>
        <v>100</v>
      </c>
      <c r="J130" s="74"/>
    </row>
    <row r="131" spans="1:10" ht="63.75">
      <c r="A131" s="75" t="s">
        <v>178</v>
      </c>
      <c r="B131" s="76" t="s">
        <v>72</v>
      </c>
      <c r="C131" s="222" t="s">
        <v>171</v>
      </c>
      <c r="D131" s="223"/>
      <c r="E131" s="63" t="s">
        <v>177</v>
      </c>
      <c r="F131" s="63" t="s">
        <v>179</v>
      </c>
      <c r="G131" s="66">
        <v>2673</v>
      </c>
      <c r="H131" s="66">
        <f t="shared" si="3"/>
        <v>2673</v>
      </c>
      <c r="I131" s="65">
        <f t="shared" si="2"/>
        <v>100</v>
      </c>
      <c r="J131" s="74"/>
    </row>
    <row r="132" spans="1:10">
      <c r="A132" s="75" t="s">
        <v>180</v>
      </c>
      <c r="B132" s="76" t="s">
        <v>72</v>
      </c>
      <c r="C132" s="222" t="s">
        <v>171</v>
      </c>
      <c r="D132" s="223"/>
      <c r="E132" s="63" t="s">
        <v>177</v>
      </c>
      <c r="F132" s="63" t="s">
        <v>181</v>
      </c>
      <c r="G132" s="66">
        <v>2673</v>
      </c>
      <c r="H132" s="66">
        <f t="shared" si="3"/>
        <v>2673</v>
      </c>
      <c r="I132" s="65">
        <f t="shared" si="2"/>
        <v>100</v>
      </c>
      <c r="J132" s="74"/>
    </row>
    <row r="133" spans="1:10" ht="76.5">
      <c r="A133" s="116" t="s">
        <v>182</v>
      </c>
      <c r="B133" s="117" t="s">
        <v>72</v>
      </c>
      <c r="C133" s="224" t="s">
        <v>171</v>
      </c>
      <c r="D133" s="225"/>
      <c r="E133" s="88" t="s">
        <v>177</v>
      </c>
      <c r="F133" s="88" t="s">
        <v>183</v>
      </c>
      <c r="G133" s="89">
        <v>2673</v>
      </c>
      <c r="H133" s="89">
        <v>2673</v>
      </c>
      <c r="I133" s="90">
        <f t="shared" si="2"/>
        <v>100</v>
      </c>
      <c r="J133" s="74"/>
    </row>
    <row r="134" spans="1:10" ht="92.25" customHeight="1">
      <c r="A134" s="270" t="s">
        <v>297</v>
      </c>
      <c r="B134" s="76" t="s">
        <v>72</v>
      </c>
      <c r="C134" s="222" t="s">
        <v>171</v>
      </c>
      <c r="D134" s="222"/>
      <c r="E134" s="193" t="s">
        <v>296</v>
      </c>
      <c r="F134" s="193"/>
      <c r="G134" s="66">
        <v>402.3</v>
      </c>
      <c r="H134" s="66">
        <v>0</v>
      </c>
      <c r="I134" s="65">
        <f t="shared" si="2"/>
        <v>0</v>
      </c>
      <c r="J134" s="74"/>
    </row>
    <row r="135" spans="1:10" ht="63.75">
      <c r="A135" s="269" t="s">
        <v>178</v>
      </c>
      <c r="B135" s="118" t="s">
        <v>72</v>
      </c>
      <c r="C135" s="226" t="s">
        <v>171</v>
      </c>
      <c r="D135" s="227"/>
      <c r="E135" s="154" t="s">
        <v>296</v>
      </c>
      <c r="F135" s="154" t="s">
        <v>179</v>
      </c>
      <c r="G135" s="91">
        <v>402.3</v>
      </c>
      <c r="H135" s="91">
        <v>0</v>
      </c>
      <c r="I135" s="119">
        <f t="shared" si="2"/>
        <v>0</v>
      </c>
      <c r="J135" s="74"/>
    </row>
    <row r="136" spans="1:10">
      <c r="A136" s="75" t="s">
        <v>180</v>
      </c>
      <c r="B136" s="76" t="s">
        <v>72</v>
      </c>
      <c r="C136" s="222" t="s">
        <v>171</v>
      </c>
      <c r="D136" s="223"/>
      <c r="E136" s="154" t="s">
        <v>296</v>
      </c>
      <c r="F136" s="153" t="s">
        <v>181</v>
      </c>
      <c r="G136" s="66">
        <v>402.3</v>
      </c>
      <c r="H136" s="66">
        <v>0</v>
      </c>
      <c r="I136" s="114">
        <f t="shared" si="2"/>
        <v>0</v>
      </c>
      <c r="J136" s="74"/>
    </row>
    <row r="137" spans="1:10" ht="76.5">
      <c r="A137" s="116" t="s">
        <v>182</v>
      </c>
      <c r="B137" s="76" t="s">
        <v>72</v>
      </c>
      <c r="C137" s="222" t="s">
        <v>171</v>
      </c>
      <c r="D137" s="223"/>
      <c r="E137" s="154" t="s">
        <v>296</v>
      </c>
      <c r="F137" s="153" t="s">
        <v>183</v>
      </c>
      <c r="G137" s="66">
        <v>402.3</v>
      </c>
      <c r="H137" s="66">
        <v>0</v>
      </c>
      <c r="I137" s="114">
        <f t="shared" si="2"/>
        <v>0</v>
      </c>
      <c r="J137" s="74"/>
    </row>
    <row r="138" spans="1:10">
      <c r="A138" s="79" t="s">
        <v>184</v>
      </c>
      <c r="B138" s="115">
        <v>901</v>
      </c>
      <c r="C138" s="257">
        <v>1100</v>
      </c>
      <c r="D138" s="257"/>
      <c r="E138" s="98"/>
      <c r="F138" s="98"/>
      <c r="G138" s="47">
        <v>9847.6</v>
      </c>
      <c r="H138" s="47">
        <v>347.6</v>
      </c>
      <c r="I138" s="46">
        <f t="shared" si="2"/>
        <v>3.5297940614972174</v>
      </c>
      <c r="J138" s="74"/>
    </row>
    <row r="139" spans="1:10">
      <c r="A139" s="196" t="s">
        <v>184</v>
      </c>
      <c r="B139" s="115">
        <v>901</v>
      </c>
      <c r="C139" s="258">
        <v>1101</v>
      </c>
      <c r="D139" s="258"/>
      <c r="E139" s="47"/>
      <c r="F139" s="47"/>
      <c r="G139" s="47">
        <v>330.2</v>
      </c>
      <c r="H139" s="47">
        <v>330.2</v>
      </c>
      <c r="I139" s="197">
        <f t="shared" si="2"/>
        <v>100</v>
      </c>
      <c r="J139" s="74"/>
    </row>
    <row r="140" spans="1:10" ht="60.75">
      <c r="A140" s="83" t="s">
        <v>185</v>
      </c>
      <c r="B140" s="81">
        <v>901</v>
      </c>
      <c r="C140" s="221">
        <v>1101</v>
      </c>
      <c r="D140" s="218"/>
      <c r="E140" s="63" t="s">
        <v>186</v>
      </c>
      <c r="F140" s="48"/>
      <c r="G140" s="48">
        <v>330.2</v>
      </c>
      <c r="H140" s="48">
        <v>330.2</v>
      </c>
      <c r="I140" s="82">
        <f t="shared" si="2"/>
        <v>100</v>
      </c>
      <c r="J140" s="74"/>
    </row>
    <row r="141" spans="1:10" ht="44.25" customHeight="1">
      <c r="A141" s="83" t="s">
        <v>187</v>
      </c>
      <c r="B141" s="81">
        <v>901</v>
      </c>
      <c r="C141" s="221">
        <v>1101</v>
      </c>
      <c r="D141" s="218"/>
      <c r="E141" s="63" t="s">
        <v>188</v>
      </c>
      <c r="F141" s="48"/>
      <c r="G141" s="48">
        <v>330.2</v>
      </c>
      <c r="H141" s="48">
        <v>330.2</v>
      </c>
      <c r="I141" s="82">
        <v>100</v>
      </c>
      <c r="J141" s="74"/>
    </row>
    <row r="142" spans="1:10" ht="51.75" customHeight="1">
      <c r="A142" s="83" t="s">
        <v>189</v>
      </c>
      <c r="B142" s="81">
        <v>901</v>
      </c>
      <c r="C142" s="221">
        <v>1101</v>
      </c>
      <c r="D142" s="218"/>
      <c r="E142" s="63" t="s">
        <v>195</v>
      </c>
      <c r="F142" s="48"/>
      <c r="G142" s="48">
        <v>330.2</v>
      </c>
      <c r="H142" s="48">
        <v>330.2</v>
      </c>
      <c r="I142" s="82">
        <v>100</v>
      </c>
      <c r="J142" s="74"/>
    </row>
    <row r="143" spans="1:10" ht="36.75">
      <c r="A143" s="83" t="s">
        <v>190</v>
      </c>
      <c r="B143" s="81">
        <v>901</v>
      </c>
      <c r="C143" s="221">
        <v>1101</v>
      </c>
      <c r="D143" s="218"/>
      <c r="E143" s="63" t="s">
        <v>195</v>
      </c>
      <c r="F143" s="48"/>
      <c r="G143" s="48">
        <v>330.2</v>
      </c>
      <c r="H143" s="48">
        <v>330.2</v>
      </c>
      <c r="I143" s="82">
        <v>100</v>
      </c>
      <c r="J143" s="80"/>
    </row>
    <row r="144" spans="1:10" ht="90">
      <c r="A144" s="62" t="s">
        <v>81</v>
      </c>
      <c r="B144" s="81">
        <v>901</v>
      </c>
      <c r="C144" s="221">
        <v>1101</v>
      </c>
      <c r="D144" s="218"/>
      <c r="E144" s="63" t="s">
        <v>195</v>
      </c>
      <c r="F144" s="92">
        <v>100</v>
      </c>
      <c r="G144" s="48">
        <f t="shared" ref="G144:H144" si="4">G145</f>
        <v>311.10000000000002</v>
      </c>
      <c r="H144" s="48">
        <f t="shared" si="4"/>
        <v>311.10000000000002</v>
      </c>
      <c r="I144" s="82">
        <v>100</v>
      </c>
      <c r="J144" s="181" t="s">
        <v>328</v>
      </c>
    </row>
    <row r="145" spans="1:9" ht="22.5">
      <c r="A145" s="62" t="s">
        <v>191</v>
      </c>
      <c r="B145" s="81">
        <v>901</v>
      </c>
      <c r="C145" s="221">
        <v>1101</v>
      </c>
      <c r="D145" s="218"/>
      <c r="E145" s="63" t="s">
        <v>195</v>
      </c>
      <c r="F145" s="92">
        <v>110</v>
      </c>
      <c r="G145" s="48">
        <v>311.10000000000002</v>
      </c>
      <c r="H145" s="48">
        <v>311.10000000000002</v>
      </c>
      <c r="I145" s="82">
        <v>100</v>
      </c>
    </row>
    <row r="146" spans="1:9" s="155" customFormat="1" ht="33.75">
      <c r="A146" s="62" t="s">
        <v>89</v>
      </c>
      <c r="B146" s="81">
        <v>901</v>
      </c>
      <c r="C146" s="221">
        <v>1101</v>
      </c>
      <c r="D146" s="218"/>
      <c r="E146" s="153" t="s">
        <v>195</v>
      </c>
      <c r="F146" s="92">
        <v>200</v>
      </c>
      <c r="G146" s="48">
        <v>19.100000000000001</v>
      </c>
      <c r="H146" s="48">
        <v>19.100000000000001</v>
      </c>
      <c r="I146" s="82">
        <v>100</v>
      </c>
    </row>
    <row r="147" spans="1:9" s="155" customFormat="1" ht="45">
      <c r="A147" s="62" t="s">
        <v>91</v>
      </c>
      <c r="B147" s="84">
        <v>901</v>
      </c>
      <c r="C147" s="221">
        <v>1101</v>
      </c>
      <c r="D147" s="218"/>
      <c r="E147" s="153" t="s">
        <v>195</v>
      </c>
      <c r="F147" s="92">
        <v>240</v>
      </c>
      <c r="G147" s="48">
        <v>19.100000000000001</v>
      </c>
      <c r="H147" s="48">
        <v>19.100000000000001</v>
      </c>
      <c r="I147" s="82">
        <v>100</v>
      </c>
    </row>
    <row r="148" spans="1:9" s="155" customFormat="1" ht="22.5">
      <c r="A148" s="169" t="s">
        <v>118</v>
      </c>
      <c r="B148" s="84">
        <v>901</v>
      </c>
      <c r="C148" s="221">
        <v>1101</v>
      </c>
      <c r="D148" s="218"/>
      <c r="E148" s="149" t="s">
        <v>103</v>
      </c>
      <c r="F148" s="172"/>
      <c r="G148" s="173">
        <v>17.399999999999999</v>
      </c>
      <c r="H148" s="173">
        <v>17.399999999999999</v>
      </c>
      <c r="I148" s="82">
        <v>100</v>
      </c>
    </row>
    <row r="149" spans="1:9" ht="45">
      <c r="A149" s="62" t="s">
        <v>192</v>
      </c>
      <c r="B149" s="170">
        <v>901</v>
      </c>
      <c r="C149" s="254">
        <v>1101</v>
      </c>
      <c r="D149" s="255"/>
      <c r="E149" s="171" t="s">
        <v>298</v>
      </c>
      <c r="F149" s="172"/>
      <c r="G149" s="173">
        <v>17.399999999999999</v>
      </c>
      <c r="H149" s="174">
        <v>17.399999999999999</v>
      </c>
      <c r="I149" s="175">
        <v>100</v>
      </c>
    </row>
    <row r="150" spans="1:9" ht="90">
      <c r="A150" s="62" t="s">
        <v>81</v>
      </c>
      <c r="B150" s="84">
        <v>901</v>
      </c>
      <c r="C150" s="221">
        <v>1101</v>
      </c>
      <c r="D150" s="218"/>
      <c r="E150" s="63" t="s">
        <v>194</v>
      </c>
      <c r="F150" s="85">
        <v>100</v>
      </c>
      <c r="G150" s="48">
        <v>17.399999999999999</v>
      </c>
      <c r="H150" s="26">
        <v>17.399999999999999</v>
      </c>
      <c r="I150" s="82">
        <f t="shared" ref="I150:I157" si="5">H150*100/G150</f>
        <v>100</v>
      </c>
    </row>
    <row r="151" spans="1:9" ht="22.5">
      <c r="A151" s="62" t="s">
        <v>191</v>
      </c>
      <c r="B151" s="84">
        <v>901</v>
      </c>
      <c r="C151" s="221">
        <v>1101</v>
      </c>
      <c r="D151" s="218"/>
      <c r="E151" s="63" t="s">
        <v>194</v>
      </c>
      <c r="F151" s="85">
        <v>110</v>
      </c>
      <c r="G151" s="48">
        <v>17.399999999999999</v>
      </c>
      <c r="H151" s="26">
        <v>17.399999999999999</v>
      </c>
      <c r="I151" s="82">
        <f t="shared" si="5"/>
        <v>100</v>
      </c>
    </row>
    <row r="152" spans="1:9" s="155" customFormat="1">
      <c r="A152" s="166" t="s">
        <v>299</v>
      </c>
      <c r="B152" s="115">
        <v>901</v>
      </c>
      <c r="C152" s="253">
        <v>1102</v>
      </c>
      <c r="D152" s="220"/>
      <c r="E152" s="180"/>
      <c r="F152" s="198"/>
      <c r="G152" s="47">
        <v>9500</v>
      </c>
      <c r="H152" s="46">
        <v>0</v>
      </c>
      <c r="I152" s="197">
        <f t="shared" si="5"/>
        <v>0</v>
      </c>
    </row>
    <row r="153" spans="1:9" s="155" customFormat="1" ht="56.25">
      <c r="A153" s="62" t="s">
        <v>300</v>
      </c>
      <c r="B153" s="84">
        <v>901</v>
      </c>
      <c r="C153" s="221">
        <v>1102</v>
      </c>
      <c r="D153" s="218"/>
      <c r="E153" s="153" t="s">
        <v>186</v>
      </c>
      <c r="F153" s="147"/>
      <c r="G153" s="48">
        <v>9500</v>
      </c>
      <c r="H153" s="26">
        <v>0</v>
      </c>
      <c r="I153" s="82">
        <f t="shared" si="5"/>
        <v>0</v>
      </c>
    </row>
    <row r="154" spans="1:9" s="155" customFormat="1" ht="90">
      <c r="A154" s="62" t="s">
        <v>302</v>
      </c>
      <c r="B154" s="84">
        <v>901</v>
      </c>
      <c r="C154" s="221">
        <v>1102</v>
      </c>
      <c r="D154" s="218"/>
      <c r="E154" s="153" t="s">
        <v>301</v>
      </c>
      <c r="F154" s="147"/>
      <c r="G154" s="48">
        <v>9500</v>
      </c>
      <c r="H154" s="26">
        <v>0</v>
      </c>
      <c r="I154" s="82">
        <f t="shared" si="5"/>
        <v>0</v>
      </c>
    </row>
    <row r="155" spans="1:9" s="155" customFormat="1" ht="33.75">
      <c r="A155" s="62" t="s">
        <v>89</v>
      </c>
      <c r="B155" s="84">
        <v>901</v>
      </c>
      <c r="C155" s="221">
        <v>1102</v>
      </c>
      <c r="D155" s="218"/>
      <c r="E155" s="153" t="s">
        <v>301</v>
      </c>
      <c r="F155" s="147">
        <v>200</v>
      </c>
      <c r="G155" s="48">
        <v>9500</v>
      </c>
      <c r="H155" s="26">
        <v>0</v>
      </c>
      <c r="I155" s="82">
        <f t="shared" si="5"/>
        <v>0</v>
      </c>
    </row>
    <row r="156" spans="1:9" s="155" customFormat="1" ht="45">
      <c r="A156" s="62" t="s">
        <v>91</v>
      </c>
      <c r="B156" s="84">
        <v>901</v>
      </c>
      <c r="C156" s="221">
        <v>1102</v>
      </c>
      <c r="D156" s="218"/>
      <c r="E156" s="153" t="s">
        <v>301</v>
      </c>
      <c r="F156" s="147">
        <v>240</v>
      </c>
      <c r="G156" s="48">
        <v>9500</v>
      </c>
      <c r="H156" s="26">
        <v>0</v>
      </c>
      <c r="I156" s="82">
        <f t="shared" si="5"/>
        <v>0</v>
      </c>
    </row>
    <row r="157" spans="1:9" s="155" customFormat="1" ht="45">
      <c r="A157" s="62" t="s">
        <v>303</v>
      </c>
      <c r="B157" s="84">
        <v>901</v>
      </c>
      <c r="C157" s="221">
        <v>1102</v>
      </c>
      <c r="D157" s="218"/>
      <c r="E157" s="153" t="s">
        <v>301</v>
      </c>
      <c r="F157" s="147">
        <v>243</v>
      </c>
      <c r="G157" s="48">
        <v>9500</v>
      </c>
      <c r="H157" s="26">
        <v>0</v>
      </c>
      <c r="I157" s="82">
        <f t="shared" si="5"/>
        <v>0</v>
      </c>
    </row>
    <row r="158" spans="1:9" s="155" customFormat="1">
      <c r="A158" s="70" t="s">
        <v>329</v>
      </c>
      <c r="B158" s="122"/>
      <c r="C158" s="271"/>
      <c r="D158" s="218"/>
      <c r="E158" s="122"/>
      <c r="F158" s="122"/>
      <c r="G158" s="122">
        <v>-183.1</v>
      </c>
      <c r="H158" s="122">
        <v>185.3</v>
      </c>
      <c r="I158" s="122"/>
    </row>
    <row r="160" spans="1:9" ht="45" customHeight="1">
      <c r="A160" s="213" t="s">
        <v>196</v>
      </c>
      <c r="B160" s="214"/>
      <c r="G160" s="228" t="s">
        <v>260</v>
      </c>
      <c r="H160" s="228"/>
    </row>
    <row r="161" spans="1:7" ht="84.75" customHeight="1">
      <c r="A161" s="120" t="s">
        <v>58</v>
      </c>
      <c r="G161" t="s">
        <v>59</v>
      </c>
    </row>
    <row r="162" spans="1:7" ht="80.25" customHeight="1"/>
    <row r="166" spans="1:7" ht="50.25" customHeight="1"/>
    <row r="167" spans="1:7" ht="111.75" customHeight="1"/>
  </sheetData>
  <mergeCells count="163">
    <mergeCell ref="C158:D158"/>
    <mergeCell ref="C152:D152"/>
    <mergeCell ref="C153:D153"/>
    <mergeCell ref="C154:D154"/>
    <mergeCell ref="C155:D155"/>
    <mergeCell ref="C156:D156"/>
    <mergeCell ref="C157:D157"/>
    <mergeCell ref="C149:D149"/>
    <mergeCell ref="C124:D124"/>
    <mergeCell ref="C125:D125"/>
    <mergeCell ref="C126:D126"/>
    <mergeCell ref="C138:D138"/>
    <mergeCell ref="C139:D139"/>
    <mergeCell ref="C134:D134"/>
    <mergeCell ref="C142:D142"/>
    <mergeCell ref="C143:D143"/>
    <mergeCell ref="C144:D144"/>
    <mergeCell ref="C145:D145"/>
    <mergeCell ref="C146:D146"/>
    <mergeCell ref="C147:D147"/>
    <mergeCell ref="C148:D148"/>
    <mergeCell ref="C150:D150"/>
    <mergeCell ref="C151:D151"/>
    <mergeCell ref="C116:D116"/>
    <mergeCell ref="C96:D96"/>
    <mergeCell ref="C106:D106"/>
    <mergeCell ref="C102:D102"/>
    <mergeCell ref="C103:D103"/>
    <mergeCell ref="C104:D104"/>
    <mergeCell ref="C105:D105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21:D121"/>
    <mergeCell ref="C122:D122"/>
    <mergeCell ref="C123:D123"/>
    <mergeCell ref="C39:D39"/>
    <mergeCell ref="C54:D54"/>
    <mergeCell ref="C55:D55"/>
    <mergeCell ref="C56:D56"/>
    <mergeCell ref="C57:D57"/>
    <mergeCell ref="C58:D58"/>
    <mergeCell ref="C63:D63"/>
    <mergeCell ref="C62:D62"/>
    <mergeCell ref="C42:D42"/>
    <mergeCell ref="C41:D41"/>
    <mergeCell ref="C40:D40"/>
    <mergeCell ref="C43:D43"/>
    <mergeCell ref="C44:D44"/>
    <mergeCell ref="C45:D45"/>
    <mergeCell ref="C46:D46"/>
    <mergeCell ref="C47:D47"/>
    <mergeCell ref="C53:D53"/>
    <mergeCell ref="C48:D48"/>
    <mergeCell ref="C49:D49"/>
    <mergeCell ref="C50:D50"/>
    <mergeCell ref="C51:D51"/>
    <mergeCell ref="C60:D60"/>
    <mergeCell ref="C36:D36"/>
    <mergeCell ref="C34:D34"/>
    <mergeCell ref="C37:D37"/>
    <mergeCell ref="C38:D38"/>
    <mergeCell ref="C27:D27"/>
    <mergeCell ref="C35:D35"/>
    <mergeCell ref="C32:D32"/>
    <mergeCell ref="C33:D33"/>
    <mergeCell ref="A1:J1"/>
    <mergeCell ref="A2:J2"/>
    <mergeCell ref="A3:J3"/>
    <mergeCell ref="A4:J4"/>
    <mergeCell ref="C15:D15"/>
    <mergeCell ref="C16:D16"/>
    <mergeCell ref="C17:D17"/>
    <mergeCell ref="C18:D18"/>
    <mergeCell ref="C19:D19"/>
    <mergeCell ref="H8:H10"/>
    <mergeCell ref="I8:I10"/>
    <mergeCell ref="C11:D11"/>
    <mergeCell ref="C12:D12"/>
    <mergeCell ref="C13:D13"/>
    <mergeCell ref="C14:D14"/>
    <mergeCell ref="G160:H160"/>
    <mergeCell ref="A8:A10"/>
    <mergeCell ref="C61:D61"/>
    <mergeCell ref="C64:D64"/>
    <mergeCell ref="C68:D68"/>
    <mergeCell ref="C69:D69"/>
    <mergeCell ref="B8:B10"/>
    <mergeCell ref="C8:D10"/>
    <mergeCell ref="E8:E10"/>
    <mergeCell ref="F8:F10"/>
    <mergeCell ref="G8:G10"/>
    <mergeCell ref="C20:D20"/>
    <mergeCell ref="C21:D21"/>
    <mergeCell ref="C22:D22"/>
    <mergeCell ref="C23:D23"/>
    <mergeCell ref="C24:D24"/>
    <mergeCell ref="C25:D25"/>
    <mergeCell ref="C26:D26"/>
    <mergeCell ref="C28:D28"/>
    <mergeCell ref="C29:D29"/>
    <mergeCell ref="C31:D31"/>
    <mergeCell ref="C30:D30"/>
    <mergeCell ref="C52:D52"/>
    <mergeCell ref="C59:D59"/>
    <mergeCell ref="C85:D85"/>
    <mergeCell ref="C84:D84"/>
    <mergeCell ref="C74:D74"/>
    <mergeCell ref="C75:D75"/>
    <mergeCell ref="C76:D76"/>
    <mergeCell ref="C83:D83"/>
    <mergeCell ref="A160:B160"/>
    <mergeCell ref="A5:H7"/>
    <mergeCell ref="C118:D118"/>
    <mergeCell ref="C119:D119"/>
    <mergeCell ref="C120:D120"/>
    <mergeCell ref="C117:D117"/>
    <mergeCell ref="C127:D127"/>
    <mergeCell ref="C140:D140"/>
    <mergeCell ref="C141:D141"/>
    <mergeCell ref="C128:D128"/>
    <mergeCell ref="C129:D129"/>
    <mergeCell ref="C130:D130"/>
    <mergeCell ref="C131:D131"/>
    <mergeCell ref="C132:D132"/>
    <mergeCell ref="C133:D133"/>
    <mergeCell ref="C135:D135"/>
    <mergeCell ref="C136:D136"/>
    <mergeCell ref="C137:D137"/>
    <mergeCell ref="C65:D65"/>
    <mergeCell ref="C66:D66"/>
    <mergeCell ref="C72:D72"/>
    <mergeCell ref="C73:D73"/>
    <mergeCell ref="C67:D67"/>
    <mergeCell ref="C79:D79"/>
    <mergeCell ref="C80:D80"/>
    <mergeCell ref="C81:D81"/>
    <mergeCell ref="C82:D82"/>
    <mergeCell ref="C70:D70"/>
    <mergeCell ref="C71:D71"/>
    <mergeCell ref="C77:D77"/>
    <mergeCell ref="C78:D78"/>
    <mergeCell ref="C86:D86"/>
    <mergeCell ref="C87:D87"/>
    <mergeCell ref="C88:D88"/>
    <mergeCell ref="C89:D89"/>
    <mergeCell ref="C97:D97"/>
    <mergeCell ref="C98:D98"/>
    <mergeCell ref="C99:D99"/>
    <mergeCell ref="C100:D100"/>
    <mergeCell ref="C101:D101"/>
    <mergeCell ref="C93:D93"/>
    <mergeCell ref="C94:D94"/>
    <mergeCell ref="C95:D95"/>
    <mergeCell ref="C90:D90"/>
    <mergeCell ref="C91:D91"/>
    <mergeCell ref="C92:D9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opLeftCell="A7" workbookViewId="0">
      <selection activeCell="D23" sqref="D23"/>
    </sheetView>
  </sheetViews>
  <sheetFormatPr defaultRowHeight="15"/>
  <cols>
    <col min="1" max="1" width="27.85546875" customWidth="1"/>
    <col min="3" max="3" width="8" customWidth="1"/>
    <col min="4" max="4" width="10" customWidth="1"/>
    <col min="5" max="5" width="14.42578125" customWidth="1"/>
    <col min="6" max="6" width="27.5703125" customWidth="1"/>
    <col min="7" max="7" width="16.5703125" customWidth="1"/>
  </cols>
  <sheetData>
    <row r="1" spans="1:7">
      <c r="A1" s="259" t="s">
        <v>197</v>
      </c>
      <c r="B1" s="260"/>
      <c r="C1" s="260"/>
      <c r="D1" s="260"/>
      <c r="E1" s="260"/>
      <c r="F1" s="260"/>
      <c r="G1" s="260"/>
    </row>
    <row r="2" spans="1:7">
      <c r="A2" s="259" t="s">
        <v>62</v>
      </c>
      <c r="B2" s="259"/>
      <c r="C2" s="259"/>
      <c r="D2" s="259"/>
      <c r="E2" s="259"/>
      <c r="F2" s="259"/>
      <c r="G2" s="259"/>
    </row>
    <row r="3" spans="1:7">
      <c r="A3" s="259" t="s">
        <v>304</v>
      </c>
      <c r="B3" s="259"/>
      <c r="C3" s="259"/>
      <c r="D3" s="259"/>
      <c r="E3" s="259"/>
      <c r="F3" s="259"/>
      <c r="G3" s="259"/>
    </row>
    <row r="4" spans="1:7">
      <c r="A4" s="245"/>
      <c r="B4" s="245"/>
      <c r="C4" s="200"/>
      <c r="D4" s="200"/>
      <c r="E4" s="200"/>
      <c r="F4" s="200"/>
      <c r="G4" s="200"/>
    </row>
    <row r="5" spans="1:7" ht="15.75">
      <c r="A5" s="99" t="s">
        <v>63</v>
      </c>
      <c r="B5" s="99"/>
      <c r="C5" s="99"/>
      <c r="D5" s="99"/>
      <c r="E5" s="99"/>
      <c r="F5" s="100"/>
      <c r="G5" s="2"/>
    </row>
    <row r="6" spans="1:7">
      <c r="A6" s="262" t="s">
        <v>305</v>
      </c>
      <c r="B6" s="263"/>
      <c r="C6" s="263"/>
      <c r="D6" s="263"/>
      <c r="E6" s="263"/>
      <c r="F6" s="263"/>
      <c r="G6" s="2"/>
    </row>
    <row r="7" spans="1:7">
      <c r="A7" s="2"/>
      <c r="B7" s="2"/>
      <c r="C7" s="2" t="s">
        <v>64</v>
      </c>
      <c r="D7" s="2"/>
      <c r="E7" s="2"/>
      <c r="F7" s="2"/>
      <c r="G7" s="2"/>
    </row>
    <row r="8" spans="1:7">
      <c r="A8" s="203" t="s">
        <v>198</v>
      </c>
      <c r="B8" s="203" t="s">
        <v>199</v>
      </c>
      <c r="C8" s="203" t="s">
        <v>200</v>
      </c>
      <c r="D8" s="203" t="s">
        <v>4</v>
      </c>
      <c r="E8" s="203" t="s">
        <v>5</v>
      </c>
      <c r="F8" s="203" t="s">
        <v>6</v>
      </c>
      <c r="G8" s="2"/>
    </row>
    <row r="9" spans="1:7">
      <c r="A9" s="203"/>
      <c r="B9" s="261"/>
      <c r="C9" s="203"/>
      <c r="D9" s="203"/>
      <c r="E9" s="203"/>
      <c r="F9" s="203"/>
      <c r="G9" s="2"/>
    </row>
    <row r="10" spans="1:7">
      <c r="A10" s="204"/>
      <c r="B10" s="261"/>
      <c r="C10" s="204"/>
      <c r="D10" s="204"/>
      <c r="E10" s="204"/>
      <c r="F10" s="204"/>
      <c r="G10" s="2"/>
    </row>
    <row r="11" spans="1:7">
      <c r="A11" s="6" t="s">
        <v>70</v>
      </c>
      <c r="B11" s="94"/>
      <c r="C11" s="93"/>
      <c r="D11" s="101">
        <f>D12+D17+D19+D21+D23+D28+D30+D33</f>
        <v>25221.699999999997</v>
      </c>
      <c r="E11" s="101">
        <f>E12+E17+E19+E21+E23+E28+E30+E33</f>
        <v>15080.599999999999</v>
      </c>
      <c r="F11" s="102">
        <f>E11*100/D11</f>
        <v>59.79216309765004</v>
      </c>
      <c r="G11" s="2"/>
    </row>
    <row r="12" spans="1:7">
      <c r="A12" s="22" t="s">
        <v>73</v>
      </c>
      <c r="B12" s="97" t="s">
        <v>201</v>
      </c>
      <c r="C12" s="96" t="s">
        <v>202</v>
      </c>
      <c r="D12" s="103">
        <f>D13+D14+D15+D16</f>
        <v>8115.2</v>
      </c>
      <c r="E12" s="103">
        <f>E13+E14+E15+E16</f>
        <v>8022.5</v>
      </c>
      <c r="F12" s="46">
        <f>E12*100/D12</f>
        <v>98.857699132492115</v>
      </c>
      <c r="G12" s="2"/>
    </row>
    <row r="13" spans="1:7" ht="51">
      <c r="A13" s="67" t="s">
        <v>75</v>
      </c>
      <c r="B13" s="63" t="s">
        <v>201</v>
      </c>
      <c r="C13" s="95" t="s">
        <v>203</v>
      </c>
      <c r="D13" s="104">
        <v>924.7</v>
      </c>
      <c r="E13" s="105">
        <v>924.7</v>
      </c>
      <c r="F13" s="26">
        <f>E13*100/D13</f>
        <v>100</v>
      </c>
      <c r="G13" s="2"/>
    </row>
    <row r="14" spans="1:7" ht="76.5">
      <c r="A14" s="67" t="s">
        <v>205</v>
      </c>
      <c r="B14" s="63" t="s">
        <v>201</v>
      </c>
      <c r="C14" s="95" t="s">
        <v>206</v>
      </c>
      <c r="D14" s="48">
        <v>5965</v>
      </c>
      <c r="E14" s="105">
        <v>5922.3</v>
      </c>
      <c r="F14" s="26">
        <f>E14*100/D14</f>
        <v>99.284157585917853</v>
      </c>
      <c r="G14" s="2"/>
    </row>
    <row r="15" spans="1:7" ht="25.5">
      <c r="A15" s="67" t="s">
        <v>306</v>
      </c>
      <c r="B15" s="63" t="s">
        <v>201</v>
      </c>
      <c r="C15" s="149" t="s">
        <v>307</v>
      </c>
      <c r="D15" s="48">
        <v>50</v>
      </c>
      <c r="E15" s="105">
        <v>50</v>
      </c>
      <c r="F15" s="26">
        <f>E15*100/D15</f>
        <v>100</v>
      </c>
      <c r="G15" s="2"/>
    </row>
    <row r="16" spans="1:7" ht="25.5">
      <c r="A16" s="67" t="s">
        <v>97</v>
      </c>
      <c r="B16" s="63" t="s">
        <v>201</v>
      </c>
      <c r="C16" s="95" t="s">
        <v>208</v>
      </c>
      <c r="D16" s="104">
        <v>1175.5</v>
      </c>
      <c r="E16" s="105">
        <v>1125.5</v>
      </c>
      <c r="F16" s="26">
        <f t="shared" ref="F16:F35" si="0">E16*100/D16</f>
        <v>95.74649085495534</v>
      </c>
      <c r="G16" s="2"/>
    </row>
    <row r="17" spans="1:7">
      <c r="A17" s="56" t="s">
        <v>107</v>
      </c>
      <c r="B17" s="97" t="s">
        <v>203</v>
      </c>
      <c r="C17" s="150" t="s">
        <v>202</v>
      </c>
      <c r="D17" s="47">
        <f>D18</f>
        <v>170.3</v>
      </c>
      <c r="E17" s="47">
        <f>E18</f>
        <v>170.3</v>
      </c>
      <c r="F17" s="46">
        <f t="shared" si="0"/>
        <v>100</v>
      </c>
      <c r="G17" s="2"/>
    </row>
    <row r="18" spans="1:7" ht="25.5">
      <c r="A18" s="67" t="s">
        <v>109</v>
      </c>
      <c r="B18" s="63" t="s">
        <v>203</v>
      </c>
      <c r="C18" s="95" t="s">
        <v>204</v>
      </c>
      <c r="D18" s="48">
        <v>170.3</v>
      </c>
      <c r="E18" s="48">
        <v>170.3</v>
      </c>
      <c r="F18" s="26">
        <f t="shared" si="0"/>
        <v>100</v>
      </c>
      <c r="G18" s="2"/>
    </row>
    <row r="19" spans="1:7" ht="38.25">
      <c r="A19" s="56" t="s">
        <v>117</v>
      </c>
      <c r="B19" s="97" t="s">
        <v>204</v>
      </c>
      <c r="C19" s="150" t="s">
        <v>202</v>
      </c>
      <c r="D19" s="47">
        <f>D20</f>
        <v>30</v>
      </c>
      <c r="E19" s="47">
        <f>E20</f>
        <v>30</v>
      </c>
      <c r="F19" s="46">
        <v>100</v>
      </c>
      <c r="G19" s="2"/>
    </row>
    <row r="20" spans="1:7" ht="56.25" customHeight="1">
      <c r="A20" s="67" t="s">
        <v>209</v>
      </c>
      <c r="B20" s="63" t="s">
        <v>204</v>
      </c>
      <c r="C20" s="95" t="s">
        <v>210</v>
      </c>
      <c r="D20" s="48">
        <v>30</v>
      </c>
      <c r="E20" s="48">
        <v>30</v>
      </c>
      <c r="F20" s="26">
        <v>100</v>
      </c>
      <c r="G20" s="2"/>
    </row>
    <row r="21" spans="1:7">
      <c r="A21" s="49" t="s">
        <v>119</v>
      </c>
      <c r="B21" s="97" t="s">
        <v>206</v>
      </c>
      <c r="C21" s="150" t="s">
        <v>202</v>
      </c>
      <c r="D21" s="47">
        <f>D22</f>
        <v>2677.8</v>
      </c>
      <c r="E21" s="47">
        <f>E22</f>
        <v>2545.4</v>
      </c>
      <c r="F21" s="46">
        <f>E21*100/D21</f>
        <v>95.055642691761889</v>
      </c>
      <c r="G21" s="74"/>
    </row>
    <row r="22" spans="1:7">
      <c r="A22" s="77" t="s">
        <v>211</v>
      </c>
      <c r="B22" s="63" t="s">
        <v>206</v>
      </c>
      <c r="C22" s="95" t="s">
        <v>210</v>
      </c>
      <c r="D22" s="48">
        <v>2677.8</v>
      </c>
      <c r="E22" s="48">
        <v>2545.4</v>
      </c>
      <c r="F22" s="26">
        <f>E22*100/D22</f>
        <v>95.055642691761889</v>
      </c>
      <c r="G22" s="2"/>
    </row>
    <row r="23" spans="1:7" ht="25.5">
      <c r="A23" s="56" t="s">
        <v>212</v>
      </c>
      <c r="B23" s="97" t="s">
        <v>213</v>
      </c>
      <c r="C23" s="150" t="s">
        <v>202</v>
      </c>
      <c r="D23" s="18">
        <f>D24+D25+D26+D27</f>
        <v>1220.5</v>
      </c>
      <c r="E23" s="18">
        <f>E24+E25+E26+E27</f>
        <v>1206.8</v>
      </c>
      <c r="F23" s="46">
        <f t="shared" si="0"/>
        <v>98.877509217533799</v>
      </c>
      <c r="G23" s="2"/>
    </row>
    <row r="24" spans="1:7">
      <c r="A24" s="13" t="s">
        <v>135</v>
      </c>
      <c r="B24" s="63" t="s">
        <v>213</v>
      </c>
      <c r="C24" s="95" t="s">
        <v>201</v>
      </c>
      <c r="D24" s="48">
        <v>106.6</v>
      </c>
      <c r="E24" s="48">
        <v>106.6</v>
      </c>
      <c r="F24" s="26">
        <f t="shared" si="0"/>
        <v>100</v>
      </c>
      <c r="G24" s="2"/>
    </row>
    <row r="25" spans="1:7">
      <c r="A25" s="13" t="s">
        <v>137</v>
      </c>
      <c r="B25" s="63" t="s">
        <v>213</v>
      </c>
      <c r="C25" s="95" t="s">
        <v>203</v>
      </c>
      <c r="D25" s="48">
        <v>442.5</v>
      </c>
      <c r="E25" s="48">
        <v>442.4</v>
      </c>
      <c r="F25" s="26">
        <f t="shared" si="0"/>
        <v>99.977401129943502</v>
      </c>
      <c r="G25" s="2"/>
    </row>
    <row r="26" spans="1:7">
      <c r="A26" s="13" t="s">
        <v>143</v>
      </c>
      <c r="B26" s="63" t="s">
        <v>213</v>
      </c>
      <c r="C26" s="95" t="s">
        <v>204</v>
      </c>
      <c r="D26" s="48">
        <v>656.6</v>
      </c>
      <c r="E26" s="48">
        <v>643</v>
      </c>
      <c r="F26" s="26">
        <f t="shared" si="0"/>
        <v>97.928723728297285</v>
      </c>
      <c r="G26" s="2"/>
    </row>
    <row r="27" spans="1:7" ht="38.25">
      <c r="A27" s="106" t="s">
        <v>214</v>
      </c>
      <c r="B27" s="63" t="s">
        <v>213</v>
      </c>
      <c r="C27" s="95" t="s">
        <v>213</v>
      </c>
      <c r="D27" s="48">
        <v>14.8</v>
      </c>
      <c r="E27" s="48">
        <v>14.8</v>
      </c>
      <c r="F27" s="26">
        <f t="shared" si="0"/>
        <v>100</v>
      </c>
      <c r="G27" s="2"/>
    </row>
    <row r="28" spans="1:7">
      <c r="A28" s="56" t="s">
        <v>152</v>
      </c>
      <c r="B28" s="97" t="s">
        <v>215</v>
      </c>
      <c r="C28" s="148" t="s">
        <v>202</v>
      </c>
      <c r="D28" s="47">
        <f>D29</f>
        <v>35</v>
      </c>
      <c r="E28" s="47">
        <f>E29</f>
        <v>35</v>
      </c>
      <c r="F28" s="46">
        <f t="shared" si="0"/>
        <v>100</v>
      </c>
      <c r="G28" s="2"/>
    </row>
    <row r="29" spans="1:7">
      <c r="A29" s="67" t="s">
        <v>153</v>
      </c>
      <c r="B29" s="63" t="s">
        <v>215</v>
      </c>
      <c r="C29" s="63" t="s">
        <v>201</v>
      </c>
      <c r="D29" s="48">
        <v>35</v>
      </c>
      <c r="E29" s="48">
        <v>35</v>
      </c>
      <c r="F29" s="26">
        <f t="shared" si="0"/>
        <v>100</v>
      </c>
      <c r="G29" s="2"/>
    </row>
    <row r="30" spans="1:7">
      <c r="A30" s="56" t="s">
        <v>154</v>
      </c>
      <c r="B30" s="97" t="s">
        <v>216</v>
      </c>
      <c r="C30" s="148" t="s">
        <v>202</v>
      </c>
      <c r="D30" s="47">
        <f>D31+D32</f>
        <v>3125.3</v>
      </c>
      <c r="E30" s="47">
        <f>E31+E32</f>
        <v>2723</v>
      </c>
      <c r="F30" s="46">
        <f t="shared" si="0"/>
        <v>87.127635746968281</v>
      </c>
      <c r="G30" s="74"/>
    </row>
    <row r="31" spans="1:7" ht="25.5">
      <c r="A31" s="67" t="s">
        <v>217</v>
      </c>
      <c r="B31" s="63" t="s">
        <v>216</v>
      </c>
      <c r="C31" s="63" t="s">
        <v>204</v>
      </c>
      <c r="D31" s="48">
        <v>50</v>
      </c>
      <c r="E31" s="48">
        <v>50</v>
      </c>
      <c r="F31" s="26">
        <f t="shared" si="0"/>
        <v>100</v>
      </c>
      <c r="G31" s="74"/>
    </row>
    <row r="32" spans="1:7">
      <c r="A32" s="67" t="s">
        <v>170</v>
      </c>
      <c r="B32" s="63" t="s">
        <v>216</v>
      </c>
      <c r="C32" s="63" t="s">
        <v>206</v>
      </c>
      <c r="D32" s="48">
        <v>3075.3</v>
      </c>
      <c r="E32" s="48">
        <v>2673</v>
      </c>
      <c r="F32" s="26">
        <f t="shared" si="0"/>
        <v>86.918349429323968</v>
      </c>
      <c r="G32" s="2"/>
    </row>
    <row r="33" spans="1:7">
      <c r="A33" s="71" t="s">
        <v>184</v>
      </c>
      <c r="B33" s="72" t="s">
        <v>207</v>
      </c>
      <c r="C33" s="148" t="s">
        <v>202</v>
      </c>
      <c r="D33" s="47">
        <f>D34+D35</f>
        <v>9847.6</v>
      </c>
      <c r="E33" s="47">
        <f>E34+E35</f>
        <v>347.6</v>
      </c>
      <c r="F33" s="46">
        <f t="shared" si="0"/>
        <v>3.5297940614972174</v>
      </c>
      <c r="G33" s="2"/>
    </row>
    <row r="34" spans="1:7" s="155" customFormat="1">
      <c r="A34" s="75" t="s">
        <v>308</v>
      </c>
      <c r="B34" s="76" t="s">
        <v>207</v>
      </c>
      <c r="C34" s="153" t="s">
        <v>201</v>
      </c>
      <c r="D34" s="48">
        <v>347.6</v>
      </c>
      <c r="E34" s="48">
        <v>347.6</v>
      </c>
      <c r="F34" s="26">
        <f t="shared" si="0"/>
        <v>100</v>
      </c>
      <c r="G34" s="2"/>
    </row>
    <row r="35" spans="1:7">
      <c r="A35" s="75" t="s">
        <v>299</v>
      </c>
      <c r="B35" s="76" t="s">
        <v>207</v>
      </c>
      <c r="C35" s="153" t="s">
        <v>203</v>
      </c>
      <c r="D35" s="48">
        <v>9500</v>
      </c>
      <c r="E35" s="48">
        <v>0</v>
      </c>
      <c r="F35" s="26">
        <f t="shared" si="0"/>
        <v>0</v>
      </c>
      <c r="G35" s="2"/>
    </row>
    <row r="36" spans="1:7">
      <c r="A36" s="22" t="s">
        <v>218</v>
      </c>
      <c r="B36" s="97"/>
      <c r="C36" s="96"/>
      <c r="D36" s="47">
        <v>-183.1</v>
      </c>
      <c r="E36" s="47">
        <v>185.3</v>
      </c>
      <c r="F36" s="46"/>
      <c r="G36" s="2"/>
    </row>
    <row r="37" spans="1:7">
      <c r="D37" s="107"/>
    </row>
    <row r="39" spans="1:7" ht="65.25" customHeight="1">
      <c r="A39" s="152" t="s">
        <v>196</v>
      </c>
      <c r="F39" s="151" t="s">
        <v>260</v>
      </c>
    </row>
    <row r="40" spans="1:7" ht="92.25" customHeight="1">
      <c r="A40" s="108" t="s">
        <v>58</v>
      </c>
      <c r="F40" s="151" t="s">
        <v>59</v>
      </c>
    </row>
  </sheetData>
  <mergeCells count="11">
    <mergeCell ref="A1:G1"/>
    <mergeCell ref="A2:G2"/>
    <mergeCell ref="A3:G3"/>
    <mergeCell ref="A4:G4"/>
    <mergeCell ref="A8:A10"/>
    <mergeCell ref="B8:B10"/>
    <mergeCell ref="C8:C10"/>
    <mergeCell ref="D8:D10"/>
    <mergeCell ref="E8:E10"/>
    <mergeCell ref="F8:F10"/>
    <mergeCell ref="A6:F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opLeftCell="A7" workbookViewId="0">
      <selection activeCell="D16" sqref="D16"/>
    </sheetView>
  </sheetViews>
  <sheetFormatPr defaultRowHeight="15"/>
  <cols>
    <col min="1" max="1" width="30.28515625" customWidth="1"/>
    <col min="2" max="2" width="23" customWidth="1"/>
    <col min="3" max="3" width="13.7109375" customWidth="1"/>
    <col min="4" max="4" width="14.42578125" customWidth="1"/>
    <col min="5" max="5" width="20.85546875" customWidth="1"/>
    <col min="6" max="6" width="32.140625" customWidth="1"/>
  </cols>
  <sheetData>
    <row r="1" spans="1:6">
      <c r="A1" s="266" t="s">
        <v>243</v>
      </c>
      <c r="B1" s="266"/>
      <c r="C1" s="200"/>
      <c r="D1" s="200"/>
      <c r="E1" s="200"/>
      <c r="F1" s="200"/>
    </row>
    <row r="2" spans="1:6">
      <c r="A2" s="266" t="s">
        <v>245</v>
      </c>
      <c r="B2" s="266"/>
      <c r="C2" s="266"/>
      <c r="D2" s="266"/>
      <c r="E2" s="266"/>
      <c r="F2" s="266"/>
    </row>
    <row r="3" spans="1:6">
      <c r="A3" s="266" t="s">
        <v>310</v>
      </c>
      <c r="B3" s="266"/>
      <c r="C3" s="266"/>
      <c r="D3" s="266"/>
      <c r="E3" s="266"/>
      <c r="F3" s="266"/>
    </row>
    <row r="4" spans="1:6">
      <c r="A4" s="245"/>
      <c r="B4" s="245"/>
      <c r="C4" s="200"/>
      <c r="D4" s="200"/>
      <c r="E4" s="200"/>
      <c r="F4" s="200"/>
    </row>
    <row r="5" spans="1:6">
      <c r="A5" s="262" t="s">
        <v>219</v>
      </c>
      <c r="B5" s="263"/>
      <c r="C5" s="263"/>
      <c r="D5" s="263"/>
      <c r="E5" s="263"/>
      <c r="F5" s="2"/>
    </row>
    <row r="6" spans="1:6">
      <c r="A6" s="2"/>
      <c r="B6" s="2"/>
      <c r="C6" s="2"/>
      <c r="D6" s="2"/>
      <c r="E6" s="2"/>
      <c r="F6" s="2"/>
    </row>
    <row r="7" spans="1:6">
      <c r="A7" s="267" t="s">
        <v>220</v>
      </c>
      <c r="B7" s="241" t="s">
        <v>221</v>
      </c>
      <c r="C7" s="241" t="s">
        <v>4</v>
      </c>
      <c r="D7" s="241" t="s">
        <v>222</v>
      </c>
      <c r="E7" s="241" t="s">
        <v>6</v>
      </c>
      <c r="F7" s="2"/>
    </row>
    <row r="8" spans="1:6">
      <c r="A8" s="240"/>
      <c r="B8" s="233"/>
      <c r="C8" s="241"/>
      <c r="D8" s="241"/>
      <c r="E8" s="241"/>
      <c r="F8" s="2"/>
    </row>
    <row r="9" spans="1:6" ht="36" customHeight="1">
      <c r="A9" s="268"/>
      <c r="B9" s="233"/>
      <c r="C9" s="233"/>
      <c r="D9" s="233"/>
      <c r="E9" s="233"/>
      <c r="F9" s="2"/>
    </row>
    <row r="10" spans="1:6" ht="58.5" customHeight="1">
      <c r="A10" s="6" t="s">
        <v>223</v>
      </c>
      <c r="B10" s="94" t="s">
        <v>224</v>
      </c>
      <c r="C10" s="109">
        <v>183.1</v>
      </c>
      <c r="D10" s="110">
        <v>-185.3</v>
      </c>
      <c r="E10" s="111"/>
      <c r="F10" s="2"/>
    </row>
    <row r="11" spans="1:6" ht="42.75" customHeight="1">
      <c r="A11" s="6" t="s">
        <v>225</v>
      </c>
      <c r="B11" s="94" t="s">
        <v>224</v>
      </c>
      <c r="C11" s="109" t="s">
        <v>226</v>
      </c>
      <c r="D11" s="109" t="s">
        <v>226</v>
      </c>
      <c r="E11" s="109" t="s">
        <v>226</v>
      </c>
      <c r="F11" s="2"/>
    </row>
    <row r="12" spans="1:6" ht="41.25" customHeight="1">
      <c r="A12" s="6" t="s">
        <v>227</v>
      </c>
      <c r="B12" s="94" t="s">
        <v>224</v>
      </c>
      <c r="C12" s="109" t="s">
        <v>226</v>
      </c>
      <c r="D12" s="109" t="s">
        <v>226</v>
      </c>
      <c r="E12" s="109" t="s">
        <v>226</v>
      </c>
      <c r="F12" s="2"/>
    </row>
    <row r="13" spans="1:6">
      <c r="A13" s="67" t="s">
        <v>228</v>
      </c>
      <c r="B13" s="112" t="s">
        <v>229</v>
      </c>
      <c r="C13" s="109">
        <v>183.1</v>
      </c>
      <c r="D13" s="110">
        <v>-185.3</v>
      </c>
      <c r="E13" s="113">
        <v>368.4</v>
      </c>
      <c r="F13" s="2"/>
    </row>
    <row r="14" spans="1:6" ht="36.75" customHeight="1">
      <c r="A14" s="67" t="s">
        <v>230</v>
      </c>
      <c r="B14" s="112" t="s">
        <v>231</v>
      </c>
      <c r="C14" s="109">
        <v>183.1</v>
      </c>
      <c r="D14" s="110">
        <v>-185.3</v>
      </c>
      <c r="E14" s="113">
        <v>368.4</v>
      </c>
      <c r="F14" s="2"/>
    </row>
    <row r="15" spans="1:6" ht="76.5">
      <c r="A15" s="67" t="s">
        <v>232</v>
      </c>
      <c r="B15" s="112" t="s">
        <v>233</v>
      </c>
      <c r="C15" s="109" t="s">
        <v>226</v>
      </c>
      <c r="D15" s="109" t="s">
        <v>226</v>
      </c>
      <c r="E15" s="109" t="s">
        <v>226</v>
      </c>
      <c r="F15" s="2"/>
    </row>
    <row r="16" spans="1:6">
      <c r="A16" s="13" t="s">
        <v>234</v>
      </c>
      <c r="B16" s="112" t="s">
        <v>235</v>
      </c>
      <c r="C16" s="109">
        <v>-25038.6</v>
      </c>
      <c r="D16" s="110">
        <v>-15572.7</v>
      </c>
      <c r="E16" s="113" t="s">
        <v>224</v>
      </c>
      <c r="F16" s="2"/>
    </row>
    <row r="17" spans="1:5" ht="38.25">
      <c r="A17" s="67" t="s">
        <v>236</v>
      </c>
      <c r="B17" s="112" t="s">
        <v>237</v>
      </c>
      <c r="C17" s="109">
        <v>-25038.6</v>
      </c>
      <c r="D17" s="110">
        <v>-15572.7</v>
      </c>
      <c r="E17" s="113" t="s">
        <v>224</v>
      </c>
    </row>
    <row r="18" spans="1:5" ht="25.5">
      <c r="A18" s="67" t="s">
        <v>238</v>
      </c>
      <c r="B18" s="112" t="s">
        <v>239</v>
      </c>
      <c r="C18" s="109">
        <v>25221.7</v>
      </c>
      <c r="D18" s="110">
        <v>15387.4</v>
      </c>
      <c r="E18" s="113" t="s">
        <v>224</v>
      </c>
    </row>
    <row r="19" spans="1:5" ht="38.25">
      <c r="A19" s="67" t="s">
        <v>240</v>
      </c>
      <c r="B19" s="112" t="s">
        <v>241</v>
      </c>
      <c r="C19" s="109">
        <v>25221.7</v>
      </c>
      <c r="D19" s="110">
        <v>15387.4</v>
      </c>
      <c r="E19" s="113" t="s">
        <v>224</v>
      </c>
    </row>
    <row r="23" spans="1:5" ht="42.75" customHeight="1">
      <c r="A23" s="264" t="s">
        <v>242</v>
      </c>
      <c r="B23" s="265"/>
      <c r="E23" s="176" t="s">
        <v>309</v>
      </c>
    </row>
    <row r="24" spans="1:5" ht="93.75" customHeight="1">
      <c r="A24" s="51" t="s">
        <v>58</v>
      </c>
      <c r="E24" s="151" t="s">
        <v>59</v>
      </c>
    </row>
  </sheetData>
  <mergeCells count="11">
    <mergeCell ref="A23:B23"/>
    <mergeCell ref="A1:F1"/>
    <mergeCell ref="A2:F2"/>
    <mergeCell ref="A3:F3"/>
    <mergeCell ref="A4:F4"/>
    <mergeCell ref="A5:E5"/>
    <mergeCell ref="A7:A9"/>
    <mergeCell ref="B7:B9"/>
    <mergeCell ref="C7:C9"/>
    <mergeCell ref="D7:D9"/>
    <mergeCell ref="E7:E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2022</vt:lpstr>
      <vt:lpstr>расходы 2022</vt:lpstr>
      <vt:lpstr>1расходы 2022</vt:lpstr>
      <vt:lpstr>Источники 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2023-04-13T03:29:47Z</dcterms:modified>
</cp:coreProperties>
</file>